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<sst xmlns="http://schemas.openxmlformats.org/spreadsheetml/2006/main" count="134" uniqueCount="33">
  <si>
    <t>项  目</t>
  </si>
  <si>
    <t>基数</t>
  </si>
  <si>
    <t>企业缴纳</t>
  </si>
  <si>
    <t>个人缴纳</t>
  </si>
  <si>
    <t>收费金额</t>
  </si>
  <si>
    <t>缴纳比例</t>
  </si>
  <si>
    <t>缴纳金额</t>
  </si>
  <si>
    <r>
      <t>养老保险</t>
    </r>
  </si>
  <si>
    <t>员工上年度
月平均工资</t>
  </si>
  <si>
    <t>失业保险</t>
  </si>
  <si>
    <t>医疗保险</t>
  </si>
  <si>
    <r>
      <t>2.00%+3</t>
    </r>
    <r>
      <rPr>
        <sz val="10"/>
        <rFont val="宋体"/>
        <family val="0"/>
      </rPr>
      <t>元</t>
    </r>
  </si>
  <si>
    <t>工伤保险</t>
  </si>
  <si>
    <t>不缴费</t>
  </si>
  <si>
    <t>-</t>
  </si>
  <si>
    <t>生育保险</t>
  </si>
  <si>
    <t>0.2%+3</t>
  </si>
  <si>
    <t>员工上年度
月平均工资</t>
  </si>
  <si>
    <t>不缴费</t>
  </si>
  <si>
    <t>不缴费</t>
  </si>
  <si>
    <t>不缴费</t>
  </si>
  <si>
    <r>
      <t>不缴费</t>
    </r>
    <r>
      <rPr>
        <sz val="10"/>
        <rFont val="Arial"/>
        <family val="2"/>
      </rPr>
      <t>-</t>
    </r>
  </si>
  <si>
    <t>不缴费</t>
  </si>
  <si>
    <t>北京市城镇户口</t>
  </si>
  <si>
    <t>北京市农村劳动力</t>
  </si>
  <si>
    <t>北京市农民工</t>
  </si>
  <si>
    <t>外地城镇户口</t>
  </si>
  <si>
    <t>外地农村劳动力</t>
  </si>
  <si>
    <t>外地农民工</t>
  </si>
  <si>
    <t>基数</t>
  </si>
  <si>
    <t>北京颐知贤人力资源顾问有限公司提供</t>
  </si>
  <si>
    <t>www.yzxhr.com</t>
  </si>
  <si>
    <r>
      <t>电话：</t>
    </r>
    <r>
      <rPr>
        <sz val="12"/>
        <rFont val="Times New Roman"/>
        <family val="1"/>
      </rPr>
      <t>57179620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</si>
</sst>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2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4"/>
      <name val="Times New Roman"/>
      <family val="1"/>
    </font>
    <font>
      <b/>
      <sz val="12"/>
      <name val="宋体"/>
      <family val="0"/>
    </font>
    <font>
      <b/>
      <u val="single"/>
      <sz val="10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3" fontId="4" fillId="0" borderId="10" xfId="5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176" fontId="4" fillId="0" borderId="10" xfId="51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176" fontId="7" fillId="0" borderId="10" xfId="51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43" fontId="4" fillId="24" borderId="10" xfId="51" applyFont="1" applyFill="1" applyBorder="1" applyAlignment="1">
      <alignment horizontal="center" vertical="center"/>
    </xf>
    <xf numFmtId="10" fontId="4" fillId="24" borderId="10" xfId="0" applyNumberFormat="1" applyFont="1" applyFill="1" applyBorder="1" applyAlignment="1">
      <alignment horizontal="center" vertical="center"/>
    </xf>
    <xf numFmtId="176" fontId="4" fillId="24" borderId="10" xfId="51" applyNumberFormat="1" applyFont="1" applyFill="1" applyBorder="1" applyAlignment="1">
      <alignment horizontal="center" vertical="center"/>
    </xf>
    <xf numFmtId="10" fontId="3" fillId="24" borderId="10" xfId="0" applyNumberFormat="1" applyFont="1" applyFill="1" applyBorder="1" applyAlignment="1">
      <alignment horizontal="center" vertical="center"/>
    </xf>
    <xf numFmtId="43" fontId="0" fillId="24" borderId="10" xfId="0" applyNumberFormat="1" applyFill="1" applyBorder="1" applyAlignment="1">
      <alignment horizontal="center" vertical="center"/>
    </xf>
    <xf numFmtId="176" fontId="7" fillId="24" borderId="10" xfId="51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27" fillId="0" borderId="0" xfId="40" applyAlignment="1">
      <alignment/>
    </xf>
    <xf numFmtId="43" fontId="3" fillId="0" borderId="11" xfId="5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3" fillId="24" borderId="11" xfId="51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textRotation="255" wrapText="1"/>
    </xf>
    <xf numFmtId="0" fontId="8" fillId="24" borderId="18" xfId="0" applyFont="1" applyFill="1" applyBorder="1" applyAlignment="1">
      <alignment horizontal="center" vertical="center" textRotation="255" wrapText="1"/>
    </xf>
    <xf numFmtId="0" fontId="8" fillId="24" borderId="14" xfId="0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176" fontId="2" fillId="24" borderId="18" xfId="0" applyNumberFormat="1" applyFont="1" applyFill="1" applyBorder="1" applyAlignment="1">
      <alignment horizontal="center" vertical="center"/>
    </xf>
    <xf numFmtId="176" fontId="2" fillId="24" borderId="14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textRotation="255" wrapText="1"/>
    </xf>
    <xf numFmtId="0" fontId="8" fillId="0" borderId="18" xfId="0" applyFont="1" applyFill="1" applyBorder="1" applyAlignment="1">
      <alignment horizontal="center" vertical="center" textRotation="255" wrapText="1"/>
    </xf>
    <xf numFmtId="0" fontId="8" fillId="0" borderId="14" xfId="0" applyFont="1" applyFill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/>
    </xf>
    <xf numFmtId="0" fontId="2" fillId="24" borderId="18" xfId="0" applyFont="1" applyFill="1" applyBorder="1" applyAlignment="1">
      <alignment horizontal="center" vertical="center" textRotation="255" wrapText="1"/>
    </xf>
    <xf numFmtId="0" fontId="2" fillId="24" borderId="14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Followed Hyperlink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zxh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5" sqref="A5"/>
    </sheetView>
  </sheetViews>
  <sheetFormatPr defaultColWidth="9.00390625" defaultRowHeight="14.25"/>
  <cols>
    <col min="2" max="10" width="11.50390625" style="0" customWidth="1"/>
  </cols>
  <sheetData>
    <row r="1" spans="2:10" ht="23.25" customHeight="1" thickTop="1">
      <c r="B1" s="34" t="s">
        <v>23</v>
      </c>
      <c r="C1" s="41" t="s">
        <v>0</v>
      </c>
      <c r="D1" s="43" t="s">
        <v>1</v>
      </c>
      <c r="E1" s="44"/>
      <c r="F1" s="38" t="s">
        <v>2</v>
      </c>
      <c r="G1" s="38"/>
      <c r="H1" s="38" t="s">
        <v>3</v>
      </c>
      <c r="I1" s="38"/>
      <c r="J1" s="47" t="s">
        <v>4</v>
      </c>
    </row>
    <row r="2" spans="2:10" ht="23.25" customHeight="1">
      <c r="B2" s="53"/>
      <c r="C2" s="42"/>
      <c r="D2" s="45"/>
      <c r="E2" s="46"/>
      <c r="F2" s="10" t="s">
        <v>5</v>
      </c>
      <c r="G2" s="10" t="s">
        <v>6</v>
      </c>
      <c r="H2" s="10" t="s">
        <v>5</v>
      </c>
      <c r="I2" s="10" t="s">
        <v>6</v>
      </c>
      <c r="J2" s="48"/>
    </row>
    <row r="3" spans="2:10" ht="23.25" customHeight="1">
      <c r="B3" s="53"/>
      <c r="C3" s="9" t="s">
        <v>7</v>
      </c>
      <c r="D3" s="11">
        <v>1615</v>
      </c>
      <c r="E3" s="24"/>
      <c r="F3" s="12">
        <v>0.2</v>
      </c>
      <c r="G3" s="11">
        <f>D3*F3</f>
        <v>323</v>
      </c>
      <c r="H3" s="12">
        <v>0.08</v>
      </c>
      <c r="I3" s="11">
        <f>D3*H3</f>
        <v>129.2</v>
      </c>
      <c r="J3" s="13">
        <f>G3+I3</f>
        <v>452.2</v>
      </c>
    </row>
    <row r="4" spans="2:10" ht="23.25" customHeight="1">
      <c r="B4" s="53"/>
      <c r="C4" s="9" t="s">
        <v>9</v>
      </c>
      <c r="D4" s="11">
        <v>1615</v>
      </c>
      <c r="E4" s="25"/>
      <c r="F4" s="12">
        <v>0.01</v>
      </c>
      <c r="G4" s="11">
        <f>D4*F4</f>
        <v>16.15</v>
      </c>
      <c r="H4" s="14">
        <v>0.002</v>
      </c>
      <c r="I4" s="11">
        <f>D4*H4</f>
        <v>3.23</v>
      </c>
      <c r="J4" s="13">
        <f>G4+I4</f>
        <v>19.38</v>
      </c>
    </row>
    <row r="5" spans="2:10" ht="23.25" customHeight="1">
      <c r="B5" s="53"/>
      <c r="C5" s="9" t="s">
        <v>10</v>
      </c>
      <c r="D5" s="11">
        <v>2422</v>
      </c>
      <c r="E5" s="25"/>
      <c r="F5" s="12">
        <v>0.1</v>
      </c>
      <c r="G5" s="11">
        <f>D5*F5</f>
        <v>242.20000000000002</v>
      </c>
      <c r="H5" s="12" t="s">
        <v>11</v>
      </c>
      <c r="I5" s="11">
        <f>IF(D5=0,L308,D5*2%+3)</f>
        <v>51.44</v>
      </c>
      <c r="J5" s="13">
        <f>G5+I5</f>
        <v>293.64</v>
      </c>
    </row>
    <row r="6" spans="2:10" ht="23.25" customHeight="1">
      <c r="B6" s="53"/>
      <c r="C6" s="9" t="s">
        <v>12</v>
      </c>
      <c r="D6" s="11">
        <v>1615</v>
      </c>
      <c r="E6" s="25"/>
      <c r="F6" s="12">
        <v>0.005</v>
      </c>
      <c r="G6" s="11">
        <f>D6*F6</f>
        <v>8.075</v>
      </c>
      <c r="H6" s="14" t="s">
        <v>13</v>
      </c>
      <c r="I6" s="11" t="s">
        <v>14</v>
      </c>
      <c r="J6" s="13">
        <f>G6</f>
        <v>8.075</v>
      </c>
    </row>
    <row r="7" spans="2:10" ht="23.25" customHeight="1">
      <c r="B7" s="54"/>
      <c r="C7" s="9" t="s">
        <v>15</v>
      </c>
      <c r="D7" s="11">
        <v>2422</v>
      </c>
      <c r="E7" s="26"/>
      <c r="F7" s="12">
        <v>0.008</v>
      </c>
      <c r="G7" s="11">
        <f>D7*F7</f>
        <v>19.376</v>
      </c>
      <c r="H7" s="14" t="s">
        <v>18</v>
      </c>
      <c r="I7" s="11" t="s">
        <v>14</v>
      </c>
      <c r="J7" s="13">
        <f>G7</f>
        <v>19.376</v>
      </c>
    </row>
    <row r="8" spans="2:10" ht="23.25" customHeight="1" thickBot="1">
      <c r="B8" s="27"/>
      <c r="C8" s="17"/>
      <c r="D8" s="17"/>
      <c r="E8" s="17"/>
      <c r="F8" s="12"/>
      <c r="G8" s="15">
        <f>SUM(G3:G7)</f>
        <v>608.801</v>
      </c>
      <c r="H8" s="12"/>
      <c r="I8" s="13">
        <f>SUM(I3:I7)</f>
        <v>183.86999999999998</v>
      </c>
      <c r="J8" s="16">
        <f>SUM(J3:J7)</f>
        <v>792.671</v>
      </c>
    </row>
    <row r="9" spans="2:10" ht="23.25" customHeight="1" thickTop="1">
      <c r="B9" s="49" t="s">
        <v>24</v>
      </c>
      <c r="C9" s="28" t="s">
        <v>0</v>
      </c>
      <c r="D9" s="30" t="s">
        <v>1</v>
      </c>
      <c r="E9" s="31"/>
      <c r="F9" s="37" t="s">
        <v>2</v>
      </c>
      <c r="G9" s="37"/>
      <c r="H9" s="37" t="s">
        <v>3</v>
      </c>
      <c r="I9" s="37"/>
      <c r="J9" s="39" t="s">
        <v>4</v>
      </c>
    </row>
    <row r="10" spans="2:10" ht="23.25" customHeight="1">
      <c r="B10" s="50"/>
      <c r="C10" s="29"/>
      <c r="D10" s="32"/>
      <c r="E10" s="33"/>
      <c r="F10" s="2" t="s">
        <v>5</v>
      </c>
      <c r="G10" s="2" t="s">
        <v>6</v>
      </c>
      <c r="H10" s="2" t="s">
        <v>5</v>
      </c>
      <c r="I10" s="2" t="s">
        <v>6</v>
      </c>
      <c r="J10" s="40"/>
    </row>
    <row r="11" spans="2:10" ht="23.25" customHeight="1">
      <c r="B11" s="50"/>
      <c r="C11" s="1" t="s">
        <v>7</v>
      </c>
      <c r="D11" s="3">
        <v>1615</v>
      </c>
      <c r="E11" s="19" t="s">
        <v>8</v>
      </c>
      <c r="F11" s="4">
        <v>0.2</v>
      </c>
      <c r="G11" s="3">
        <f>D11*F11</f>
        <v>323</v>
      </c>
      <c r="H11" s="4">
        <v>0.08</v>
      </c>
      <c r="I11" s="3">
        <f>D11*H11</f>
        <v>129.2</v>
      </c>
      <c r="J11" s="5">
        <f>G11+I11</f>
        <v>452.2</v>
      </c>
    </row>
    <row r="12" spans="2:10" ht="23.25" customHeight="1">
      <c r="B12" s="50"/>
      <c r="C12" s="1" t="s">
        <v>9</v>
      </c>
      <c r="D12" s="3">
        <v>800</v>
      </c>
      <c r="E12" s="20"/>
      <c r="F12" s="4">
        <v>0.01</v>
      </c>
      <c r="G12" s="3">
        <f>D12*F12</f>
        <v>8</v>
      </c>
      <c r="H12" s="6">
        <v>0</v>
      </c>
      <c r="I12" s="3">
        <f>D12*H12</f>
        <v>0</v>
      </c>
      <c r="J12" s="5">
        <f>G12+I12</f>
        <v>8</v>
      </c>
    </row>
    <row r="13" spans="2:10" ht="23.25" customHeight="1">
      <c r="B13" s="50"/>
      <c r="C13" s="1" t="s">
        <v>10</v>
      </c>
      <c r="D13" s="3">
        <v>2422</v>
      </c>
      <c r="E13" s="20"/>
      <c r="F13" s="4">
        <v>0.1</v>
      </c>
      <c r="G13" s="3">
        <f>D13*F13</f>
        <v>242.20000000000002</v>
      </c>
      <c r="H13" s="6" t="s">
        <v>16</v>
      </c>
      <c r="I13" s="3">
        <f>IF(D13=0,0,D13*2%+3)</f>
        <v>51.44</v>
      </c>
      <c r="J13" s="5">
        <f>G13+I13</f>
        <v>293.64</v>
      </c>
    </row>
    <row r="14" spans="2:10" ht="23.25" customHeight="1">
      <c r="B14" s="50"/>
      <c r="C14" s="1" t="s">
        <v>12</v>
      </c>
      <c r="D14" s="3">
        <v>2422</v>
      </c>
      <c r="E14" s="20"/>
      <c r="F14" s="4">
        <v>0.005</v>
      </c>
      <c r="G14" s="3">
        <f>D14*F14</f>
        <v>12.11</v>
      </c>
      <c r="H14" s="6" t="s">
        <v>13</v>
      </c>
      <c r="I14" s="3" t="s">
        <v>14</v>
      </c>
      <c r="J14" s="5">
        <f>G14</f>
        <v>12.11</v>
      </c>
    </row>
    <row r="15" spans="2:10" ht="23.25" customHeight="1">
      <c r="B15" s="51"/>
      <c r="C15" s="1" t="s">
        <v>15</v>
      </c>
      <c r="D15" s="3">
        <v>2422</v>
      </c>
      <c r="E15" s="21"/>
      <c r="F15" s="4">
        <v>0.008</v>
      </c>
      <c r="G15" s="3">
        <f>D15*F15</f>
        <v>19.376</v>
      </c>
      <c r="H15" s="6" t="s">
        <v>19</v>
      </c>
      <c r="I15" s="3" t="s">
        <v>14</v>
      </c>
      <c r="J15" s="5">
        <f>G15</f>
        <v>19.376</v>
      </c>
    </row>
    <row r="16" spans="2:10" ht="23.25" customHeight="1" thickBot="1">
      <c r="B16" s="22"/>
      <c r="C16" s="23"/>
      <c r="D16" s="23"/>
      <c r="E16" s="23"/>
      <c r="F16" s="4"/>
      <c r="G16" s="7">
        <f>SUM(G11:G15)</f>
        <v>604.686</v>
      </c>
      <c r="H16" s="4"/>
      <c r="I16" s="5">
        <f>SUM(I11:I15)</f>
        <v>180.64</v>
      </c>
      <c r="J16" s="8">
        <f>G16+I16</f>
        <v>785.326</v>
      </c>
    </row>
    <row r="17" spans="2:10" ht="23.25" customHeight="1" thickTop="1">
      <c r="B17" s="34" t="s">
        <v>25</v>
      </c>
      <c r="C17" s="41" t="s">
        <v>0</v>
      </c>
      <c r="D17" s="43" t="s">
        <v>1</v>
      </c>
      <c r="E17" s="44"/>
      <c r="F17" s="38" t="s">
        <v>2</v>
      </c>
      <c r="G17" s="38"/>
      <c r="H17" s="38" t="s">
        <v>3</v>
      </c>
      <c r="I17" s="38"/>
      <c r="J17" s="47" t="s">
        <v>4</v>
      </c>
    </row>
    <row r="18" spans="2:10" ht="23.25" customHeight="1">
      <c r="B18" s="35"/>
      <c r="C18" s="42"/>
      <c r="D18" s="45"/>
      <c r="E18" s="46"/>
      <c r="F18" s="10" t="s">
        <v>5</v>
      </c>
      <c r="G18" s="10" t="s">
        <v>6</v>
      </c>
      <c r="H18" s="10" t="s">
        <v>5</v>
      </c>
      <c r="I18" s="10" t="s">
        <v>6</v>
      </c>
      <c r="J18" s="48"/>
    </row>
    <row r="19" spans="2:10" ht="23.25" customHeight="1">
      <c r="B19" s="35"/>
      <c r="C19" s="9" t="s">
        <v>7</v>
      </c>
      <c r="D19" s="11">
        <v>1615</v>
      </c>
      <c r="E19" s="24" t="s">
        <v>8</v>
      </c>
      <c r="F19" s="12">
        <v>0.2</v>
      </c>
      <c r="G19" s="11">
        <f>D19*F19</f>
        <v>323</v>
      </c>
      <c r="H19" s="12">
        <v>0.08</v>
      </c>
      <c r="I19" s="11">
        <f>D19*H19</f>
        <v>129.2</v>
      </c>
      <c r="J19" s="13">
        <f>G19+I19</f>
        <v>452.2</v>
      </c>
    </row>
    <row r="20" spans="2:10" ht="23.25" customHeight="1">
      <c r="B20" s="35"/>
      <c r="C20" s="9" t="s">
        <v>9</v>
      </c>
      <c r="D20" s="11">
        <v>800</v>
      </c>
      <c r="E20" s="25"/>
      <c r="F20" s="12">
        <v>0.01</v>
      </c>
      <c r="G20" s="11">
        <f>D20*F20</f>
        <v>8</v>
      </c>
      <c r="H20" s="14" t="s">
        <v>13</v>
      </c>
      <c r="I20" s="11">
        <v>0</v>
      </c>
      <c r="J20" s="13">
        <f>G20+I20</f>
        <v>8</v>
      </c>
    </row>
    <row r="21" spans="2:10" ht="23.25" customHeight="1">
      <c r="B21" s="35"/>
      <c r="C21" s="9" t="s">
        <v>10</v>
      </c>
      <c r="D21" s="11">
        <v>2422</v>
      </c>
      <c r="E21" s="25"/>
      <c r="F21" s="12">
        <v>0.01</v>
      </c>
      <c r="G21" s="11">
        <f>D21*F21</f>
        <v>24.22</v>
      </c>
      <c r="H21" s="14" t="s">
        <v>13</v>
      </c>
      <c r="I21" s="11">
        <v>0</v>
      </c>
      <c r="J21" s="13">
        <f>G21+I21</f>
        <v>24.22</v>
      </c>
    </row>
    <row r="22" spans="2:10" ht="23.25" customHeight="1">
      <c r="B22" s="35"/>
      <c r="C22" s="9" t="s">
        <v>12</v>
      </c>
      <c r="D22" s="11">
        <v>2422</v>
      </c>
      <c r="E22" s="25"/>
      <c r="F22" s="12">
        <v>0.005</v>
      </c>
      <c r="G22" s="11">
        <f>D22*F22</f>
        <v>12.11</v>
      </c>
      <c r="H22" s="14" t="s">
        <v>13</v>
      </c>
      <c r="I22" s="11" t="s">
        <v>14</v>
      </c>
      <c r="J22" s="13">
        <f>G22</f>
        <v>12.11</v>
      </c>
    </row>
    <row r="23" spans="2:10" ht="23.25" customHeight="1">
      <c r="B23" s="36"/>
      <c r="C23" s="9" t="s">
        <v>15</v>
      </c>
      <c r="D23" s="11">
        <v>2422</v>
      </c>
      <c r="E23" s="26"/>
      <c r="F23" s="12">
        <v>0.008</v>
      </c>
      <c r="G23" s="11">
        <f>D23*F23</f>
        <v>19.376</v>
      </c>
      <c r="H23" s="14" t="s">
        <v>22</v>
      </c>
      <c r="I23" s="11" t="s">
        <v>14</v>
      </c>
      <c r="J23" s="13">
        <f>G23</f>
        <v>19.376</v>
      </c>
    </row>
    <row r="24" spans="2:10" ht="23.25" customHeight="1" thickBot="1">
      <c r="B24" s="27"/>
      <c r="C24" s="17"/>
      <c r="D24" s="17"/>
      <c r="E24" s="17"/>
      <c r="F24" s="12"/>
      <c r="G24" s="15">
        <f>G19+G20+G21+G22</f>
        <v>367.33000000000004</v>
      </c>
      <c r="H24" s="12"/>
      <c r="I24" s="13">
        <f>I19+I21</f>
        <v>129.2</v>
      </c>
      <c r="J24" s="16">
        <f>SUM(J19:J23)</f>
        <v>515.906</v>
      </c>
    </row>
    <row r="25" spans="2:10" ht="23.25" customHeight="1" thickTop="1">
      <c r="B25" s="49" t="s">
        <v>26</v>
      </c>
      <c r="C25" s="28" t="s">
        <v>0</v>
      </c>
      <c r="D25" s="30" t="s">
        <v>1</v>
      </c>
      <c r="E25" s="31"/>
      <c r="F25" s="37" t="s">
        <v>2</v>
      </c>
      <c r="G25" s="37"/>
      <c r="H25" s="37" t="s">
        <v>3</v>
      </c>
      <c r="I25" s="37"/>
      <c r="J25" s="39" t="s">
        <v>4</v>
      </c>
    </row>
    <row r="26" spans="2:10" ht="23.25" customHeight="1">
      <c r="B26" s="50"/>
      <c r="C26" s="29"/>
      <c r="D26" s="32"/>
      <c r="E26" s="33"/>
      <c r="F26" s="2" t="s">
        <v>5</v>
      </c>
      <c r="G26" s="2" t="s">
        <v>6</v>
      </c>
      <c r="H26" s="2" t="s">
        <v>5</v>
      </c>
      <c r="I26" s="2" t="s">
        <v>6</v>
      </c>
      <c r="J26" s="40"/>
    </row>
    <row r="27" spans="2:10" ht="23.25" customHeight="1">
      <c r="B27" s="50"/>
      <c r="C27" s="1" t="s">
        <v>7</v>
      </c>
      <c r="D27" s="3">
        <v>1615</v>
      </c>
      <c r="E27" s="19" t="s">
        <v>8</v>
      </c>
      <c r="F27" s="4">
        <v>0.2</v>
      </c>
      <c r="G27" s="3">
        <f>D27*F27</f>
        <v>323</v>
      </c>
      <c r="H27" s="4">
        <v>0.08</v>
      </c>
      <c r="I27" s="3">
        <f>D27*H27</f>
        <v>129.2</v>
      </c>
      <c r="J27" s="5">
        <f>G27+I27</f>
        <v>452.2</v>
      </c>
    </row>
    <row r="28" spans="2:10" ht="23.25" customHeight="1">
      <c r="B28" s="50"/>
      <c r="C28" s="1" t="s">
        <v>9</v>
      </c>
      <c r="D28" s="3">
        <v>1615</v>
      </c>
      <c r="E28" s="20"/>
      <c r="F28" s="4">
        <v>0.01</v>
      </c>
      <c r="G28" s="3">
        <f>D28*F28</f>
        <v>16.15</v>
      </c>
      <c r="H28" s="6">
        <v>0.002</v>
      </c>
      <c r="I28" s="3">
        <f>D28*H28</f>
        <v>3.23</v>
      </c>
      <c r="J28" s="5">
        <f>G28+I28</f>
        <v>19.38</v>
      </c>
    </row>
    <row r="29" spans="2:10" ht="23.25" customHeight="1">
      <c r="B29" s="50"/>
      <c r="C29" s="1" t="s">
        <v>10</v>
      </c>
      <c r="D29" s="3">
        <v>2422</v>
      </c>
      <c r="E29" s="20"/>
      <c r="F29" s="4">
        <v>0.1</v>
      </c>
      <c r="G29" s="3">
        <f>D29*F29</f>
        <v>242.20000000000002</v>
      </c>
      <c r="H29" s="4" t="s">
        <v>11</v>
      </c>
      <c r="I29" s="3">
        <f>IF(D29=0,0,D29*2%+3)</f>
        <v>51.44</v>
      </c>
      <c r="J29" s="5">
        <f>G29+I29</f>
        <v>293.64</v>
      </c>
    </row>
    <row r="30" spans="2:10" ht="23.25" customHeight="1">
      <c r="B30" s="50"/>
      <c r="C30" s="1" t="s">
        <v>12</v>
      </c>
      <c r="D30" s="3">
        <v>1615</v>
      </c>
      <c r="E30" s="20"/>
      <c r="F30" s="4">
        <v>0.005</v>
      </c>
      <c r="G30" s="3">
        <f>D30*F30</f>
        <v>8.075</v>
      </c>
      <c r="H30" s="6" t="s">
        <v>13</v>
      </c>
      <c r="I30" s="3" t="s">
        <v>14</v>
      </c>
      <c r="J30" s="5">
        <f>G30</f>
        <v>8.075</v>
      </c>
    </row>
    <row r="31" spans="2:10" ht="23.25" customHeight="1">
      <c r="B31" s="51"/>
      <c r="C31" s="1" t="s">
        <v>15</v>
      </c>
      <c r="D31" s="3">
        <v>0</v>
      </c>
      <c r="E31" s="21"/>
      <c r="F31" s="6" t="s">
        <v>20</v>
      </c>
      <c r="G31" s="3">
        <v>0</v>
      </c>
      <c r="H31" s="6" t="s">
        <v>21</v>
      </c>
      <c r="I31" s="3" t="s">
        <v>14</v>
      </c>
      <c r="J31" s="5"/>
    </row>
    <row r="32" spans="2:10" ht="23.25" customHeight="1" thickBot="1">
      <c r="B32" s="22"/>
      <c r="C32" s="23"/>
      <c r="D32" s="23"/>
      <c r="E32" s="23"/>
      <c r="F32" s="4"/>
      <c r="G32" s="7">
        <f>G27+G28+G29+G30</f>
        <v>589.4250000000001</v>
      </c>
      <c r="H32" s="4"/>
      <c r="I32" s="5">
        <f>I27+I29</f>
        <v>180.64</v>
      </c>
      <c r="J32" s="8">
        <f>SUM(J27:J30)</f>
        <v>773.2950000000001</v>
      </c>
    </row>
    <row r="33" spans="2:10" ht="23.25" customHeight="1" thickTop="1">
      <c r="B33" s="34" t="s">
        <v>27</v>
      </c>
      <c r="C33" s="41" t="s">
        <v>0</v>
      </c>
      <c r="D33" s="43" t="s">
        <v>1</v>
      </c>
      <c r="E33" s="44"/>
      <c r="F33" s="38" t="s">
        <v>2</v>
      </c>
      <c r="G33" s="38"/>
      <c r="H33" s="38" t="s">
        <v>3</v>
      </c>
      <c r="I33" s="38"/>
      <c r="J33" s="47" t="s">
        <v>4</v>
      </c>
    </row>
    <row r="34" spans="2:10" ht="23.25" customHeight="1">
      <c r="B34" s="35"/>
      <c r="C34" s="42"/>
      <c r="D34" s="45"/>
      <c r="E34" s="46"/>
      <c r="F34" s="10" t="s">
        <v>5</v>
      </c>
      <c r="G34" s="10" t="s">
        <v>6</v>
      </c>
      <c r="H34" s="10" t="s">
        <v>5</v>
      </c>
      <c r="I34" s="10" t="s">
        <v>6</v>
      </c>
      <c r="J34" s="48"/>
    </row>
    <row r="35" spans="2:10" ht="23.25" customHeight="1">
      <c r="B35" s="35"/>
      <c r="C35" s="9" t="s">
        <v>7</v>
      </c>
      <c r="D35" s="11">
        <v>1615</v>
      </c>
      <c r="E35" s="24" t="s">
        <v>8</v>
      </c>
      <c r="F35" s="12">
        <v>0.2</v>
      </c>
      <c r="G35" s="11">
        <f>D35*F35</f>
        <v>323</v>
      </c>
      <c r="H35" s="12">
        <v>0.08</v>
      </c>
      <c r="I35" s="11">
        <f>D35*H35</f>
        <v>129.2</v>
      </c>
      <c r="J35" s="13">
        <f>G35+I35</f>
        <v>452.2</v>
      </c>
    </row>
    <row r="36" spans="2:10" ht="23.25" customHeight="1">
      <c r="B36" s="35"/>
      <c r="C36" s="9" t="s">
        <v>9</v>
      </c>
      <c r="D36" s="11">
        <v>800</v>
      </c>
      <c r="E36" s="25"/>
      <c r="F36" s="12">
        <v>0.01</v>
      </c>
      <c r="G36" s="11">
        <f>D36*F36</f>
        <v>8</v>
      </c>
      <c r="H36" s="14" t="s">
        <v>13</v>
      </c>
      <c r="I36" s="11">
        <v>0</v>
      </c>
      <c r="J36" s="13">
        <f>G36+I36</f>
        <v>8</v>
      </c>
    </row>
    <row r="37" spans="2:10" ht="23.25" customHeight="1">
      <c r="B37" s="35"/>
      <c r="C37" s="9" t="s">
        <v>10</v>
      </c>
      <c r="D37" s="11">
        <v>2422</v>
      </c>
      <c r="E37" s="25"/>
      <c r="F37" s="12">
        <v>0.1</v>
      </c>
      <c r="G37" s="11">
        <f>D37*F37</f>
        <v>242.20000000000002</v>
      </c>
      <c r="H37" s="12" t="s">
        <v>11</v>
      </c>
      <c r="I37" s="11">
        <f>IF(D37=0,0,D37*2%+3)</f>
        <v>51.44</v>
      </c>
      <c r="J37" s="13">
        <f>G37+I37</f>
        <v>293.64</v>
      </c>
    </row>
    <row r="38" spans="2:10" ht="23.25" customHeight="1">
      <c r="B38" s="35"/>
      <c r="C38" s="9" t="s">
        <v>12</v>
      </c>
      <c r="D38" s="11">
        <v>2422</v>
      </c>
      <c r="E38" s="25"/>
      <c r="F38" s="12">
        <v>0.005</v>
      </c>
      <c r="G38" s="11">
        <f>D38*F38</f>
        <v>12.11</v>
      </c>
      <c r="H38" s="14" t="s">
        <v>13</v>
      </c>
      <c r="I38" s="11" t="s">
        <v>14</v>
      </c>
      <c r="J38" s="13">
        <f>G38</f>
        <v>12.11</v>
      </c>
    </row>
    <row r="39" spans="2:10" ht="23.25" customHeight="1">
      <c r="B39" s="36"/>
      <c r="C39" s="9" t="s">
        <v>15</v>
      </c>
      <c r="D39" s="11">
        <v>0</v>
      </c>
      <c r="E39" s="26"/>
      <c r="F39" s="14" t="s">
        <v>18</v>
      </c>
      <c r="G39" s="11">
        <v>0</v>
      </c>
      <c r="H39" s="14" t="s">
        <v>13</v>
      </c>
      <c r="I39" s="11" t="s">
        <v>14</v>
      </c>
      <c r="J39" s="13"/>
    </row>
    <row r="40" spans="2:10" ht="23.25" customHeight="1" thickBot="1">
      <c r="B40" s="27"/>
      <c r="C40" s="17"/>
      <c r="D40" s="17"/>
      <c r="E40" s="17"/>
      <c r="F40" s="12"/>
      <c r="G40" s="15">
        <f>G35+G36+G37+G38</f>
        <v>585.3100000000001</v>
      </c>
      <c r="H40" s="12"/>
      <c r="I40" s="13">
        <f>I35+I37</f>
        <v>180.64</v>
      </c>
      <c r="J40" s="16">
        <f>SUM(J35:J39)</f>
        <v>765.9499999999999</v>
      </c>
    </row>
    <row r="41" spans="1:10" ht="23.25" customHeight="1" thickTop="1">
      <c r="A41" s="52"/>
      <c r="B41" s="49" t="s">
        <v>28</v>
      </c>
      <c r="C41" s="28" t="s">
        <v>0</v>
      </c>
      <c r="D41" s="30" t="s">
        <v>29</v>
      </c>
      <c r="E41" s="31"/>
      <c r="F41" s="37" t="s">
        <v>2</v>
      </c>
      <c r="G41" s="37"/>
      <c r="H41" s="37" t="s">
        <v>3</v>
      </c>
      <c r="I41" s="37"/>
      <c r="J41" s="39" t="s">
        <v>4</v>
      </c>
    </row>
    <row r="42" spans="1:10" ht="23.25" customHeight="1">
      <c r="A42" s="52"/>
      <c r="B42" s="50"/>
      <c r="C42" s="29"/>
      <c r="D42" s="32"/>
      <c r="E42" s="33"/>
      <c r="F42" s="2" t="s">
        <v>5</v>
      </c>
      <c r="G42" s="2" t="s">
        <v>6</v>
      </c>
      <c r="H42" s="2" t="s">
        <v>5</v>
      </c>
      <c r="I42" s="2" t="s">
        <v>6</v>
      </c>
      <c r="J42" s="40"/>
    </row>
    <row r="43" spans="1:10" ht="23.25" customHeight="1">
      <c r="A43" s="52"/>
      <c r="B43" s="50"/>
      <c r="C43" s="1" t="s">
        <v>7</v>
      </c>
      <c r="D43" s="3"/>
      <c r="E43" s="19" t="s">
        <v>17</v>
      </c>
      <c r="F43" s="4"/>
      <c r="G43" s="3">
        <f>D43*F43</f>
        <v>0</v>
      </c>
      <c r="H43" s="4"/>
      <c r="I43" s="3">
        <f>D43*H43</f>
        <v>0</v>
      </c>
      <c r="J43" s="5">
        <f>G43+I43</f>
        <v>0</v>
      </c>
    </row>
    <row r="44" spans="1:10" ht="23.25" customHeight="1">
      <c r="A44" s="52"/>
      <c r="B44" s="50"/>
      <c r="C44" s="1" t="s">
        <v>9</v>
      </c>
      <c r="D44" s="3"/>
      <c r="E44" s="20"/>
      <c r="F44" s="4"/>
      <c r="G44" s="3">
        <f>D44*F44</f>
        <v>0</v>
      </c>
      <c r="H44" s="6" t="s">
        <v>13</v>
      </c>
      <c r="I44" s="3"/>
      <c r="J44" s="5">
        <f>G44+I44</f>
        <v>0</v>
      </c>
    </row>
    <row r="45" spans="1:10" ht="23.25" customHeight="1">
      <c r="A45" s="52"/>
      <c r="B45" s="50"/>
      <c r="C45" s="1" t="s">
        <v>10</v>
      </c>
      <c r="D45" s="3">
        <v>2422</v>
      </c>
      <c r="E45" s="20"/>
      <c r="F45" s="4">
        <v>0.01</v>
      </c>
      <c r="G45" s="3">
        <f>D45*F45</f>
        <v>24.22</v>
      </c>
      <c r="H45" s="6" t="s">
        <v>13</v>
      </c>
      <c r="I45" s="3">
        <v>0</v>
      </c>
      <c r="J45" s="5">
        <f>G45+I45</f>
        <v>24.22</v>
      </c>
    </row>
    <row r="46" spans="1:10" ht="23.25" customHeight="1">
      <c r="A46" s="52"/>
      <c r="B46" s="50"/>
      <c r="C46" s="1" t="s">
        <v>12</v>
      </c>
      <c r="D46" s="3">
        <v>2422</v>
      </c>
      <c r="E46" s="20"/>
      <c r="F46" s="4">
        <v>0.005</v>
      </c>
      <c r="G46" s="3">
        <f>D46*F46</f>
        <v>12.11</v>
      </c>
      <c r="H46" s="6" t="s">
        <v>13</v>
      </c>
      <c r="I46" s="3" t="s">
        <v>14</v>
      </c>
      <c r="J46" s="5">
        <v>12.11</v>
      </c>
    </row>
    <row r="47" spans="1:10" ht="23.25" customHeight="1">
      <c r="A47" s="52"/>
      <c r="B47" s="51"/>
      <c r="C47" s="1" t="s">
        <v>15</v>
      </c>
      <c r="D47" s="3">
        <v>0</v>
      </c>
      <c r="E47" s="21"/>
      <c r="F47" s="6" t="s">
        <v>22</v>
      </c>
      <c r="G47" s="3">
        <v>0</v>
      </c>
      <c r="H47" s="6" t="s">
        <v>22</v>
      </c>
      <c r="I47" s="3" t="s">
        <v>14</v>
      </c>
      <c r="J47" s="5"/>
    </row>
    <row r="48" spans="1:10" ht="23.25" customHeight="1">
      <c r="A48" s="52"/>
      <c r="B48" s="22"/>
      <c r="C48" s="23"/>
      <c r="D48" s="23"/>
      <c r="E48" s="23"/>
      <c r="F48" s="4"/>
      <c r="G48" s="7">
        <f>SUM(G43:G47)</f>
        <v>36.33</v>
      </c>
      <c r="H48" s="7">
        <f>SUM(H43:H47)</f>
        <v>0</v>
      </c>
      <c r="I48" s="7">
        <f>SUM(I43:I47)</f>
        <v>0</v>
      </c>
      <c r="J48" s="8">
        <f>SUM(J43:J46)</f>
        <v>36.33</v>
      </c>
    </row>
    <row r="49" ht="14.25">
      <c r="B49" t="s">
        <v>30</v>
      </c>
    </row>
    <row r="50" ht="14.25">
      <c r="B50" s="18" t="s">
        <v>31</v>
      </c>
    </row>
    <row r="51" ht="15.75">
      <c r="B51" t="s">
        <v>32</v>
      </c>
    </row>
  </sheetData>
  <sheetProtection/>
  <mergeCells count="49">
    <mergeCell ref="H9:I9"/>
    <mergeCell ref="B16:E16"/>
    <mergeCell ref="B8:E8"/>
    <mergeCell ref="D9:E10"/>
    <mergeCell ref="F9:G9"/>
    <mergeCell ref="J1:J2"/>
    <mergeCell ref="A41:A48"/>
    <mergeCell ref="B41:B47"/>
    <mergeCell ref="B1:B7"/>
    <mergeCell ref="B9:B15"/>
    <mergeCell ref="B17:B23"/>
    <mergeCell ref="C9:C10"/>
    <mergeCell ref="E3:E7"/>
    <mergeCell ref="J9:J10"/>
    <mergeCell ref="E11:E15"/>
    <mergeCell ref="C1:C2"/>
    <mergeCell ref="D1:E2"/>
    <mergeCell ref="F1:G1"/>
    <mergeCell ref="H1:I1"/>
    <mergeCell ref="J25:J26"/>
    <mergeCell ref="C17:C18"/>
    <mergeCell ref="D17:E18"/>
    <mergeCell ref="F17:G17"/>
    <mergeCell ref="H17:I17"/>
    <mergeCell ref="J17:J18"/>
    <mergeCell ref="E19:E23"/>
    <mergeCell ref="B24:E24"/>
    <mergeCell ref="B25:B31"/>
    <mergeCell ref="C25:C26"/>
    <mergeCell ref="J41:J42"/>
    <mergeCell ref="E27:E31"/>
    <mergeCell ref="B32:E32"/>
    <mergeCell ref="C33:C34"/>
    <mergeCell ref="D33:E34"/>
    <mergeCell ref="J33:J34"/>
    <mergeCell ref="H41:I41"/>
    <mergeCell ref="F25:G25"/>
    <mergeCell ref="H25:I25"/>
    <mergeCell ref="F33:G33"/>
    <mergeCell ref="H33:I33"/>
    <mergeCell ref="E43:E47"/>
    <mergeCell ref="B48:E48"/>
    <mergeCell ref="E35:E39"/>
    <mergeCell ref="B40:E40"/>
    <mergeCell ref="C41:C42"/>
    <mergeCell ref="D41:E42"/>
    <mergeCell ref="B33:B39"/>
    <mergeCell ref="D25:E26"/>
    <mergeCell ref="F41:G41"/>
  </mergeCells>
  <hyperlinks>
    <hyperlink ref="B50" r:id="rId1" display="www.yzxhr.com"/>
  </hyperlinks>
  <printOptions/>
  <pageMargins left="0.75" right="0.75" top="1" bottom="1" header="0.5" footer="0.5"/>
  <pageSetup horizontalDpi="300" verticalDpi="3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kehan</cp:lastModifiedBy>
  <cp:lastPrinted>2010-07-12T01:30:33Z</cp:lastPrinted>
  <dcterms:created xsi:type="dcterms:W3CDTF">1996-12-17T01:32:42Z</dcterms:created>
  <dcterms:modified xsi:type="dcterms:W3CDTF">2011-01-24T08:59:23Z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