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7400" windowHeight="12975" tabRatio="903" activeTab="0"/>
  </bookViews>
  <sheets>
    <sheet name="2011年1、2月" sheetId="1" r:id="rId1"/>
  </sheets>
  <definedNames/>
  <calcPr fullCalcOnLoad="1"/>
</workbook>
</file>

<file path=xl/sharedStrings.xml><?xml version="1.0" encoding="utf-8"?>
<sst xmlns="http://schemas.openxmlformats.org/spreadsheetml/2006/main" count="119" uniqueCount="68">
  <si>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</si>
  <si>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</si>
  <si>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</si>
  <si>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</si>
  <si>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</si>
  <si>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</si>
  <si>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</si>
  <si>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</si>
  <si>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</si>
  <si>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</si>
  <si>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</si>
  <si>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</si>
  <si>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Rainingliu</t>
  </si>
  <si>
    <t>不懂事的弟弟</t>
  </si>
  <si>
    <t>奥迪TT</t>
  </si>
  <si>
    <t>两只鱼</t>
  </si>
  <si>
    <t>milkpig</t>
  </si>
  <si>
    <t>运动无限</t>
  </si>
  <si>
    <t>mihu</t>
  </si>
  <si>
    <t>中南海08</t>
  </si>
  <si>
    <t>黑色闪电</t>
  </si>
  <si>
    <t>晴天雨</t>
  </si>
  <si>
    <t>宇风</t>
  </si>
  <si>
    <t>马尔代夫国脚</t>
  </si>
  <si>
    <t>geedso</t>
  </si>
  <si>
    <t>思无邪</t>
  </si>
  <si>
    <t>群鹿</t>
  </si>
  <si>
    <t>龙龙四</t>
  </si>
  <si>
    <t>贝纳通的GG</t>
  </si>
  <si>
    <t>胖头鱼1号</t>
  </si>
  <si>
    <t>龙虾</t>
  </si>
  <si>
    <t>没头脑不高兴</t>
  </si>
  <si>
    <t>小猴儿323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</si>
  <si>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</si>
  <si>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</si>
  <si>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</si>
  <si>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</si>
  <si>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</si>
  <si>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</si>
  <si>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</si>
  <si>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</si>
  <si>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</si>
  <si>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</si>
  <si>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</si>
  <si>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</si>
  <si>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</si>
  <si>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barbarian</t>
  </si>
  <si>
    <t>openhawk</t>
  </si>
  <si>
    <t>行云尊者</t>
  </si>
  <si>
    <t>甲乙丙丁</t>
  </si>
  <si>
    <t>独孤</t>
  </si>
  <si>
    <t>POLO</t>
  </si>
  <si>
    <t>乔尔</t>
  </si>
  <si>
    <t>展白</t>
  </si>
  <si>
    <t>大海888</t>
  </si>
  <si>
    <t>安德鲁</t>
  </si>
  <si>
    <t>清净无为</t>
  </si>
  <si>
    <t>寂静的山岗</t>
  </si>
  <si>
    <t>贝隆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</si>
  <si>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</si>
  <si>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</si>
  <si>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</si>
  <si>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</si>
  <si>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乔尔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</si>
  <si>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</si>
  <si>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大过年的，下次注意哈。</t>
  </si>
  <si>
    <t>大彪子同学报名但是操作不熟练未能录入、独孤同学未顶贴但是参加了腐败，都免扣。</t>
  </si>
  <si>
    <t>1月23FB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</si>
</sst>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29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3" borderId="29" xfId="0" applyFont="1" applyFill="1" applyBorder="1" applyAlignment="1">
      <alignment/>
    </xf>
    <xf numFmtId="58" fontId="0" fillId="24" borderId="30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3" borderId="3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0" fillId="24" borderId="24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23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6" fillId="0" borderId="0" xfId="0" applyFont="1" applyAlignment="1">
      <alignment wrapText="1"/>
    </xf>
    <xf numFmtId="0" fontId="0" fillId="20" borderId="36" xfId="0" applyFont="1" applyFill="1" applyBorder="1" applyAlignment="1">
      <alignment horizontal="right"/>
    </xf>
    <xf numFmtId="0" fontId="0" fillId="20" borderId="37" xfId="0" applyFont="1" applyFill="1" applyBorder="1" applyAlignment="1">
      <alignment horizontal="center"/>
    </xf>
    <xf numFmtId="0" fontId="0" fillId="20" borderId="38" xfId="0" applyFont="1" applyFill="1" applyBorder="1" applyAlignment="1">
      <alignment/>
    </xf>
    <xf numFmtId="0" fontId="0" fillId="20" borderId="23" xfId="0" applyFont="1" applyFill="1" applyBorder="1" applyAlignment="1">
      <alignment/>
    </xf>
    <xf numFmtId="196" fontId="0" fillId="20" borderId="23" xfId="0" applyNumberFormat="1" applyFont="1" applyFill="1" applyBorder="1" applyAlignment="1">
      <alignment/>
    </xf>
    <xf numFmtId="0" fontId="0" fillId="20" borderId="21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196" fontId="0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right"/>
    </xf>
    <xf numFmtId="0" fontId="0" fillId="25" borderId="37" xfId="0" applyFont="1" applyFill="1" applyBorder="1" applyAlignment="1">
      <alignment horizontal="center"/>
    </xf>
    <xf numFmtId="0" fontId="0" fillId="25" borderId="38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196" fontId="0" fillId="25" borderId="23" xfId="0" applyNumberFormat="1" applyFont="1" applyFill="1" applyBorder="1" applyAlignment="1">
      <alignment/>
    </xf>
    <xf numFmtId="0" fontId="0" fillId="25" borderId="21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right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1" xfId="0" applyFont="1" applyFill="1" applyBorder="1" applyAlignment="1">
      <alignment horizontal="center"/>
    </xf>
    <xf numFmtId="196" fontId="0" fillId="10" borderId="23" xfId="0" applyNumberFormat="1" applyFont="1" applyFill="1" applyBorder="1" applyAlignment="1">
      <alignment/>
    </xf>
    <xf numFmtId="0" fontId="0" fillId="26" borderId="36" xfId="0" applyFont="1" applyFill="1" applyBorder="1" applyAlignment="1">
      <alignment horizontal="right"/>
    </xf>
    <xf numFmtId="0" fontId="0" fillId="26" borderId="37" xfId="0" applyFont="1" applyFill="1" applyBorder="1" applyAlignment="1">
      <alignment horizontal="center"/>
    </xf>
    <xf numFmtId="0" fontId="0" fillId="26" borderId="38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196" fontId="0" fillId="26" borderId="23" xfId="0" applyNumberFormat="1" applyFont="1" applyFill="1" applyBorder="1" applyAlignment="1">
      <alignment/>
    </xf>
    <xf numFmtId="0" fontId="0" fillId="26" borderId="21" xfId="0" applyFont="1" applyFill="1" applyBorder="1" applyAlignment="1">
      <alignment horizontal="center"/>
    </xf>
    <xf numFmtId="0" fontId="0" fillId="25" borderId="39" xfId="0" applyFont="1" applyFill="1" applyBorder="1" applyAlignment="1">
      <alignment/>
    </xf>
    <xf numFmtId="0" fontId="0" fillId="10" borderId="39" xfId="0" applyFont="1" applyFill="1" applyBorder="1" applyAlignment="1">
      <alignment/>
    </xf>
    <xf numFmtId="0" fontId="0" fillId="20" borderId="39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196" fontId="0" fillId="3" borderId="40" xfId="0" applyNumberFormat="1" applyFont="1" applyFill="1" applyBorder="1" applyAlignment="1">
      <alignment/>
    </xf>
    <xf numFmtId="0" fontId="24" fillId="3" borderId="22" xfId="0" applyFont="1" applyFill="1" applyBorder="1" applyAlignment="1">
      <alignment/>
    </xf>
    <xf numFmtId="0" fontId="24" fillId="25" borderId="22" xfId="0" applyFont="1" applyFill="1" applyBorder="1" applyAlignment="1">
      <alignment/>
    </xf>
    <xf numFmtId="0" fontId="24" fillId="10" borderId="22" xfId="0" applyFont="1" applyFill="1" applyBorder="1" applyAlignment="1">
      <alignment/>
    </xf>
    <xf numFmtId="0" fontId="24" fillId="20" borderId="22" xfId="0" applyFont="1" applyFill="1" applyBorder="1" applyAlignment="1">
      <alignment/>
    </xf>
    <xf numFmtId="0" fontId="24" fillId="26" borderId="22" xfId="0" applyFont="1" applyFill="1" applyBorder="1" applyAlignment="1">
      <alignment/>
    </xf>
    <xf numFmtId="0" fontId="23" fillId="0" borderId="0" xfId="0" applyFont="1" applyAlignment="1">
      <alignment wrapText="1"/>
    </xf>
    <xf numFmtId="49" fontId="24" fillId="20" borderId="22" xfId="0" applyNumberFormat="1" applyFont="1" applyFill="1" applyBorder="1" applyAlignment="1">
      <alignment/>
    </xf>
    <xf numFmtId="0" fontId="23" fillId="0" borderId="41" xfId="0" applyFont="1" applyBorder="1" applyAlignment="1">
      <alignment/>
    </xf>
    <xf numFmtId="0" fontId="23" fillId="24" borderId="25" xfId="0" applyFont="1" applyFill="1" applyBorder="1" applyAlignment="1">
      <alignment/>
    </xf>
    <xf numFmtId="0" fontId="24" fillId="25" borderId="42" xfId="0" applyFont="1" applyFill="1" applyBorder="1" applyAlignment="1">
      <alignment horizontal="left"/>
    </xf>
    <xf numFmtId="0" fontId="27" fillId="3" borderId="37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3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20" borderId="43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20" borderId="42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3" borderId="22" xfId="0" applyFont="1" applyFill="1" applyBorder="1" applyAlignment="1">
      <alignment/>
    </xf>
    <xf numFmtId="0" fontId="24" fillId="0" borderId="0" xfId="0" applyFont="1" applyAlignment="1">
      <alignment wrapText="1"/>
    </xf>
    <xf numFmtId="196" fontId="0" fillId="27" borderId="40" xfId="0" applyNumberFormat="1" applyFont="1" applyFill="1" applyBorder="1" applyAlignment="1">
      <alignment/>
    </xf>
    <xf numFmtId="0" fontId="0" fillId="28" borderId="38" xfId="0" applyFont="1" applyFill="1" applyBorder="1" applyAlignment="1">
      <alignment/>
    </xf>
    <xf numFmtId="0" fontId="0" fillId="28" borderId="37" xfId="0" applyFont="1" applyFill="1" applyBorder="1" applyAlignment="1">
      <alignment horizontal="center"/>
    </xf>
    <xf numFmtId="0" fontId="0" fillId="28" borderId="23" xfId="0" applyFont="1" applyFill="1" applyBorder="1" applyAlignment="1">
      <alignment/>
    </xf>
    <xf numFmtId="0" fontId="0" fillId="28" borderId="43" xfId="0" applyFont="1" applyFill="1" applyBorder="1" applyAlignment="1">
      <alignment horizontal="center"/>
    </xf>
    <xf numFmtId="0" fontId="0" fillId="28" borderId="42" xfId="0" applyFont="1" applyFill="1" applyBorder="1" applyAlignment="1">
      <alignment horizontal="center"/>
    </xf>
    <xf numFmtId="196" fontId="0" fillId="28" borderId="23" xfId="0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58" fontId="0" fillId="24" borderId="24" xfId="0" applyNumberFormat="1" applyFont="1" applyFill="1" applyBorder="1" applyAlignment="1">
      <alignment horizontal="center"/>
    </xf>
    <xf numFmtId="58" fontId="0" fillId="24" borderId="30" xfId="0" applyNumberFormat="1" applyFont="1" applyFill="1" applyBorder="1" applyAlignment="1">
      <alignment horizontal="center"/>
    </xf>
    <xf numFmtId="58" fontId="0" fillId="24" borderId="2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B7">
      <selection activeCell="N37" sqref="N3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30">
        <v>40552</v>
      </c>
      <c r="E1" s="131"/>
      <c r="F1" s="132"/>
      <c r="G1" s="16"/>
      <c r="H1" s="24">
        <v>40559</v>
      </c>
      <c r="I1" s="17"/>
      <c r="J1" s="30"/>
      <c r="K1" s="24">
        <v>40566</v>
      </c>
      <c r="L1" s="31"/>
      <c r="M1" s="16"/>
      <c r="N1" s="24">
        <v>40587</v>
      </c>
      <c r="O1" s="17"/>
      <c r="P1" s="16"/>
      <c r="Q1" s="24">
        <v>40594</v>
      </c>
      <c r="R1" s="17"/>
      <c r="S1" s="16"/>
      <c r="T1" s="86" t="s">
        <v>67</v>
      </c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v>45.0908</v>
      </c>
      <c r="D3" s="50">
        <v>1</v>
      </c>
      <c r="E3" s="51"/>
      <c r="F3" s="52">
        <f>-18.4375*D3</f>
        <v>-18.4375</v>
      </c>
      <c r="G3" s="50">
        <v>1</v>
      </c>
      <c r="H3" s="51">
        <v>54.7683</v>
      </c>
      <c r="I3" s="52">
        <f>-7.8947*G3</f>
        <v>-7.8947</v>
      </c>
      <c r="J3" s="50">
        <v>1</v>
      </c>
      <c r="K3" s="51">
        <v>73</v>
      </c>
      <c r="L3" s="52">
        <f>-15.7895*J3</f>
        <v>-15.7895</v>
      </c>
      <c r="M3" s="50"/>
      <c r="N3" s="51"/>
      <c r="O3" s="52"/>
      <c r="P3" s="90"/>
      <c r="Q3" s="99"/>
      <c r="R3" s="52"/>
      <c r="S3" s="50"/>
      <c r="T3" s="53">
        <v>-43</v>
      </c>
      <c r="U3" s="77">
        <f aca="true" t="shared" si="0" ref="U3:U34">C3+E3+F3+H3+I3+K3+L3+N3+O3+T3+Q3+R3</f>
        <v>87.73740000000001</v>
      </c>
      <c r="W3" s="89"/>
    </row>
    <row r="4" spans="1:23" ht="12.75">
      <c r="A4" s="2">
        <v>2</v>
      </c>
      <c r="B4" s="76" t="s">
        <v>3</v>
      </c>
      <c r="C4" s="49">
        <v>11.32</v>
      </c>
      <c r="D4" s="50"/>
      <c r="E4" s="51"/>
      <c r="F4" s="52">
        <f aca="true" t="shared" si="1" ref="F4:F53">-18.4375*D4</f>
        <v>0</v>
      </c>
      <c r="G4" s="50">
        <v>1</v>
      </c>
      <c r="H4" s="51"/>
      <c r="I4" s="52">
        <f aca="true" t="shared" si="2" ref="I4:I53">-7.8947*G4</f>
        <v>-7.8947</v>
      </c>
      <c r="J4" s="50">
        <v>1</v>
      </c>
      <c r="K4" s="51">
        <v>100</v>
      </c>
      <c r="L4" s="52">
        <f aca="true" t="shared" si="3" ref="L4:L53">-15.7895*J4</f>
        <v>-15.7895</v>
      </c>
      <c r="M4" s="50"/>
      <c r="N4" s="51"/>
      <c r="O4" s="52"/>
      <c r="P4" s="90"/>
      <c r="Q4" s="99"/>
      <c r="R4" s="52"/>
      <c r="S4" s="54"/>
      <c r="T4" s="53">
        <v>-43</v>
      </c>
      <c r="U4" s="77">
        <f t="shared" si="0"/>
        <v>44.63579999999999</v>
      </c>
      <c r="W4" s="89"/>
    </row>
    <row r="5" spans="1:23" ht="12.75">
      <c r="A5" s="2">
        <v>3</v>
      </c>
      <c r="B5" s="78"/>
      <c r="C5" s="49"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/>
      <c r="P5" s="90"/>
      <c r="Q5" s="99"/>
      <c r="R5" s="52"/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12</v>
      </c>
      <c r="C6" s="55">
        <v>56.7213</v>
      </c>
      <c r="D6" s="60"/>
      <c r="E6" s="57"/>
      <c r="F6" s="58">
        <f t="shared" si="1"/>
        <v>0</v>
      </c>
      <c r="G6" s="60">
        <v>1</v>
      </c>
      <c r="H6" s="57"/>
      <c r="I6" s="58">
        <f t="shared" si="2"/>
        <v>-7.8947</v>
      </c>
      <c r="J6" s="60"/>
      <c r="K6" s="57"/>
      <c r="L6" s="58">
        <f t="shared" si="3"/>
        <v>0</v>
      </c>
      <c r="M6" s="60"/>
      <c r="N6" s="57"/>
      <c r="O6" s="58"/>
      <c r="P6" s="91"/>
      <c r="Q6" s="100"/>
      <c r="R6" s="58"/>
      <c r="S6" s="60"/>
      <c r="T6" s="59"/>
      <c r="U6" s="77">
        <f t="shared" si="0"/>
        <v>48.8266</v>
      </c>
      <c r="W6" s="89"/>
    </row>
    <row r="7" spans="1:23" ht="12.75">
      <c r="A7" s="2">
        <v>5</v>
      </c>
      <c r="B7" s="79" t="s">
        <v>46</v>
      </c>
      <c r="C7" s="55">
        <v>-24.5187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-7.8947</v>
      </c>
      <c r="J7" s="56"/>
      <c r="K7" s="57"/>
      <c r="L7" s="58">
        <f t="shared" si="3"/>
        <v>0</v>
      </c>
      <c r="M7" s="56"/>
      <c r="N7" s="57"/>
      <c r="O7" s="58"/>
      <c r="P7" s="92"/>
      <c r="Q7" s="101"/>
      <c r="R7" s="58"/>
      <c r="S7" s="56"/>
      <c r="T7" s="59"/>
      <c r="U7" s="77">
        <f t="shared" si="0"/>
        <v>-32.413399999999996</v>
      </c>
      <c r="W7" s="89"/>
    </row>
    <row r="8" spans="1:23" ht="12.75">
      <c r="A8" s="2">
        <v>6</v>
      </c>
      <c r="B8" s="79"/>
      <c r="C8" s="55">
        <v>0</v>
      </c>
      <c r="D8" s="56"/>
      <c r="E8" s="57"/>
      <c r="F8" s="58">
        <f t="shared" si="1"/>
        <v>0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/>
      <c r="P8" s="92"/>
      <c r="Q8" s="101"/>
      <c r="R8" s="58"/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47</v>
      </c>
      <c r="C9" s="67"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113"/>
      <c r="P9" s="114"/>
      <c r="Q9" s="115"/>
      <c r="R9" s="113"/>
      <c r="S9" s="112"/>
      <c r="T9" s="116"/>
      <c r="U9" s="77">
        <f t="shared" si="0"/>
        <v>45.3323</v>
      </c>
      <c r="W9" s="89"/>
    </row>
    <row r="10" spans="1:23" ht="12.75">
      <c r="A10" s="2">
        <v>8</v>
      </c>
      <c r="B10" s="82" t="s">
        <v>48</v>
      </c>
      <c r="C10" s="67">
        <v>47.706</v>
      </c>
      <c r="D10" s="72">
        <v>1</v>
      </c>
      <c r="E10" s="69"/>
      <c r="F10" s="70">
        <f t="shared" si="1"/>
        <v>-18.4375</v>
      </c>
      <c r="G10" s="72">
        <v>1</v>
      </c>
      <c r="H10" s="69"/>
      <c r="I10" s="70">
        <f t="shared" si="2"/>
        <v>-7.8947</v>
      </c>
      <c r="J10" s="72">
        <v>1</v>
      </c>
      <c r="K10" s="69"/>
      <c r="L10" s="70">
        <f t="shared" si="3"/>
        <v>-15.7895</v>
      </c>
      <c r="M10" s="72"/>
      <c r="N10" s="69"/>
      <c r="O10" s="70"/>
      <c r="P10" s="94"/>
      <c r="Q10" s="103"/>
      <c r="R10" s="70"/>
      <c r="S10" s="72"/>
      <c r="T10" s="71"/>
      <c r="U10" s="77">
        <f t="shared" si="0"/>
        <v>5.5843000000000025</v>
      </c>
      <c r="W10" s="89"/>
    </row>
    <row r="11" spans="1:23" ht="12.75">
      <c r="A11" s="2">
        <v>9</v>
      </c>
      <c r="B11" s="82" t="s">
        <v>49</v>
      </c>
      <c r="C11" s="67">
        <v>26.3301</v>
      </c>
      <c r="D11" s="68"/>
      <c r="E11" s="69"/>
      <c r="F11" s="70">
        <f t="shared" si="1"/>
        <v>0</v>
      </c>
      <c r="G11" s="68">
        <v>1</v>
      </c>
      <c r="H11" s="69"/>
      <c r="I11" s="70">
        <f t="shared" si="2"/>
        <v>-7.8947</v>
      </c>
      <c r="J11" s="68"/>
      <c r="K11" s="69"/>
      <c r="L11" s="70">
        <f t="shared" si="3"/>
        <v>0</v>
      </c>
      <c r="M11" s="68"/>
      <c r="N11" s="69"/>
      <c r="O11" s="70"/>
      <c r="P11" s="93"/>
      <c r="Q11" s="102"/>
      <c r="R11" s="70"/>
      <c r="S11" s="68"/>
      <c r="T11" s="71"/>
      <c r="U11" s="77">
        <f t="shared" si="0"/>
        <v>18.4354</v>
      </c>
      <c r="W11" s="89"/>
    </row>
    <row r="12" spans="1:23" ht="12.75">
      <c r="A12" s="2">
        <v>10</v>
      </c>
      <c r="B12" s="80" t="s">
        <v>50</v>
      </c>
      <c r="C12" s="61">
        <v>79.4592</v>
      </c>
      <c r="D12" s="62">
        <v>1</v>
      </c>
      <c r="E12" s="63"/>
      <c r="F12" s="64">
        <f t="shared" si="1"/>
        <v>-18.4375</v>
      </c>
      <c r="G12" s="62">
        <v>1</v>
      </c>
      <c r="H12" s="63"/>
      <c r="I12" s="64">
        <f t="shared" si="2"/>
        <v>-7.8947</v>
      </c>
      <c r="J12" s="62">
        <v>1</v>
      </c>
      <c r="K12" s="63"/>
      <c r="L12" s="64">
        <f t="shared" si="3"/>
        <v>-15.7895</v>
      </c>
      <c r="M12" s="62"/>
      <c r="N12" s="63"/>
      <c r="O12" s="64"/>
      <c r="P12" s="95"/>
      <c r="Q12" s="104"/>
      <c r="R12" s="64"/>
      <c r="S12" s="62"/>
      <c r="T12" s="66">
        <v>-43</v>
      </c>
      <c r="U12" s="77">
        <f t="shared" si="0"/>
        <v>-5.6625000000000085</v>
      </c>
      <c r="W12" s="89"/>
    </row>
    <row r="13" spans="1:23" ht="12.75">
      <c r="A13" s="2">
        <v>11</v>
      </c>
      <c r="B13" s="80" t="s">
        <v>13</v>
      </c>
      <c r="C13" s="61">
        <v>54.5323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-7.8947</v>
      </c>
      <c r="J13" s="62"/>
      <c r="K13" s="63"/>
      <c r="L13" s="64">
        <f t="shared" si="3"/>
        <v>0</v>
      </c>
      <c r="M13" s="62"/>
      <c r="N13" s="63"/>
      <c r="O13" s="64"/>
      <c r="P13" s="95"/>
      <c r="Q13" s="104"/>
      <c r="R13" s="64"/>
      <c r="S13" s="65"/>
      <c r="T13" s="66"/>
      <c r="U13" s="77">
        <f t="shared" si="0"/>
        <v>46.6376</v>
      </c>
      <c r="W13" s="89"/>
    </row>
    <row r="14" spans="1:23" ht="12.75">
      <c r="A14" s="2">
        <v>12</v>
      </c>
      <c r="B14" s="80" t="s">
        <v>14</v>
      </c>
      <c r="C14" s="61">
        <v>53.8152</v>
      </c>
      <c r="D14" s="62">
        <v>1</v>
      </c>
      <c r="E14" s="63"/>
      <c r="F14" s="64">
        <f t="shared" si="1"/>
        <v>-18.4375</v>
      </c>
      <c r="G14" s="62">
        <v>1</v>
      </c>
      <c r="H14" s="63"/>
      <c r="I14" s="64">
        <f t="shared" si="2"/>
        <v>-7.8947</v>
      </c>
      <c r="J14" s="62"/>
      <c r="K14" s="63"/>
      <c r="L14" s="64">
        <f t="shared" si="3"/>
        <v>0</v>
      </c>
      <c r="M14" s="62"/>
      <c r="N14" s="63"/>
      <c r="O14" s="64"/>
      <c r="P14" s="95"/>
      <c r="Q14" s="104"/>
      <c r="R14" s="64"/>
      <c r="S14" s="62"/>
      <c r="T14" s="66"/>
      <c r="U14" s="77">
        <f t="shared" si="0"/>
        <v>27.482999999999997</v>
      </c>
      <c r="W14" s="89"/>
    </row>
    <row r="15" spans="1:23" ht="12.75">
      <c r="A15" s="2">
        <v>13</v>
      </c>
      <c r="B15" s="81" t="s">
        <v>15</v>
      </c>
      <c r="C15" s="43">
        <v>153.6482</v>
      </c>
      <c r="D15" s="44">
        <v>1</v>
      </c>
      <c r="E15" s="45"/>
      <c r="F15" s="46">
        <f t="shared" si="1"/>
        <v>-18.4375</v>
      </c>
      <c r="G15" s="44">
        <v>1</v>
      </c>
      <c r="H15" s="45"/>
      <c r="I15" s="46">
        <f t="shared" si="2"/>
        <v>-7.8947</v>
      </c>
      <c r="J15" s="44">
        <v>1</v>
      </c>
      <c r="K15" s="45"/>
      <c r="L15" s="46">
        <f t="shared" si="3"/>
        <v>-15.7895</v>
      </c>
      <c r="M15" s="44"/>
      <c r="N15" s="45"/>
      <c r="O15" s="46"/>
      <c r="P15" s="96"/>
      <c r="Q15" s="105"/>
      <c r="R15" s="46"/>
      <c r="S15" s="48"/>
      <c r="T15" s="47"/>
      <c r="U15" s="77">
        <f t="shared" si="0"/>
        <v>111.5265</v>
      </c>
      <c r="W15" s="89"/>
    </row>
    <row r="16" spans="1:23" ht="12.75">
      <c r="A16" s="2">
        <v>14</v>
      </c>
      <c r="B16" s="81" t="s">
        <v>51</v>
      </c>
      <c r="C16" s="43">
        <v>13.9202</v>
      </c>
      <c r="D16" s="44">
        <v>1</v>
      </c>
      <c r="E16" s="45"/>
      <c r="F16" s="46">
        <f t="shared" si="1"/>
        <v>-18.4375</v>
      </c>
      <c r="G16" s="44">
        <v>1</v>
      </c>
      <c r="H16" s="45"/>
      <c r="I16" s="46">
        <f t="shared" si="2"/>
        <v>-7.8947</v>
      </c>
      <c r="J16" s="44">
        <v>1</v>
      </c>
      <c r="K16" s="45"/>
      <c r="L16" s="46">
        <f t="shared" si="3"/>
        <v>-15.7895</v>
      </c>
      <c r="M16" s="44"/>
      <c r="N16" s="45"/>
      <c r="O16" s="46"/>
      <c r="P16" s="96"/>
      <c r="Q16" s="105"/>
      <c r="R16" s="46"/>
      <c r="S16" s="44"/>
      <c r="T16" s="47"/>
      <c r="U16" s="77">
        <f t="shared" si="0"/>
        <v>-28.201500000000003</v>
      </c>
      <c r="W16" s="89"/>
    </row>
    <row r="17" spans="1:23" ht="12.75">
      <c r="A17" s="2">
        <v>15</v>
      </c>
      <c r="B17" s="81"/>
      <c r="C17" s="43"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/>
      <c r="P17" s="96"/>
      <c r="Q17" s="105"/>
      <c r="R17" s="46"/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52</v>
      </c>
      <c r="C18" s="49">
        <v>-15.1945</v>
      </c>
      <c r="D18" s="50">
        <v>1</v>
      </c>
      <c r="E18" s="51">
        <v>100</v>
      </c>
      <c r="F18" s="52">
        <f>-18.4375*D18-5</f>
        <v>-23.4375</v>
      </c>
      <c r="G18" s="50">
        <v>1</v>
      </c>
      <c r="H18" s="51"/>
      <c r="I18" s="52">
        <f t="shared" si="2"/>
        <v>-7.8947</v>
      </c>
      <c r="J18" s="50">
        <v>1</v>
      </c>
      <c r="K18" s="51"/>
      <c r="L18" s="52">
        <f t="shared" si="3"/>
        <v>-15.7895</v>
      </c>
      <c r="M18" s="50"/>
      <c r="N18" s="51"/>
      <c r="O18" s="52"/>
      <c r="P18" s="90"/>
      <c r="Q18" s="99"/>
      <c r="R18" s="52"/>
      <c r="S18" s="50"/>
      <c r="T18" s="53">
        <v>-43</v>
      </c>
      <c r="U18" s="77">
        <f t="shared" si="0"/>
        <v>-5.316200000000009</v>
      </c>
      <c r="W18" s="89"/>
    </row>
    <row r="19" spans="1:23" ht="12.75">
      <c r="A19" s="2">
        <v>17</v>
      </c>
      <c r="B19" s="78" t="s">
        <v>16</v>
      </c>
      <c r="C19" s="49">
        <v>52.6685</v>
      </c>
      <c r="D19" s="50">
        <v>1</v>
      </c>
      <c r="E19" s="51"/>
      <c r="F19" s="52">
        <f t="shared" si="1"/>
        <v>-18.4375</v>
      </c>
      <c r="G19" s="50">
        <v>1</v>
      </c>
      <c r="H19" s="51"/>
      <c r="I19" s="52">
        <f t="shared" si="2"/>
        <v>-7.8947</v>
      </c>
      <c r="J19" s="50">
        <v>1</v>
      </c>
      <c r="K19" s="51"/>
      <c r="L19" s="52">
        <f t="shared" si="3"/>
        <v>-15.7895</v>
      </c>
      <c r="M19" s="50"/>
      <c r="N19" s="51"/>
      <c r="O19" s="52"/>
      <c r="P19" s="90"/>
      <c r="Q19" s="99"/>
      <c r="R19" s="52"/>
      <c r="S19" s="54"/>
      <c r="T19" s="53"/>
      <c r="U19" s="77">
        <f t="shared" si="0"/>
        <v>10.546800000000001</v>
      </c>
      <c r="W19" s="89"/>
    </row>
    <row r="20" spans="1:23" ht="12.75">
      <c r="A20" s="2">
        <v>18</v>
      </c>
      <c r="B20" s="78" t="s">
        <v>17</v>
      </c>
      <c r="C20" s="49">
        <v>10.6123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-7.8947</v>
      </c>
      <c r="J20" s="50"/>
      <c r="K20" s="51"/>
      <c r="L20" s="52">
        <f t="shared" si="3"/>
        <v>0</v>
      </c>
      <c r="M20" s="50"/>
      <c r="N20" s="51"/>
      <c r="O20" s="52"/>
      <c r="P20" s="90"/>
      <c r="Q20" s="99"/>
      <c r="R20" s="52"/>
      <c r="S20" s="50"/>
      <c r="T20" s="53"/>
      <c r="U20" s="77">
        <f t="shared" si="0"/>
        <v>2.717599999999999</v>
      </c>
      <c r="W20" s="89"/>
    </row>
    <row r="21" spans="1:23" ht="12.75">
      <c r="A21" s="2">
        <v>19</v>
      </c>
      <c r="B21" s="79" t="s">
        <v>53</v>
      </c>
      <c r="C21" s="55">
        <v>99.8522</v>
      </c>
      <c r="D21" s="56"/>
      <c r="E21" s="57"/>
      <c r="F21" s="58">
        <f t="shared" si="1"/>
        <v>0</v>
      </c>
      <c r="G21" s="56">
        <v>1</v>
      </c>
      <c r="H21" s="57"/>
      <c r="I21" s="58">
        <f t="shared" si="2"/>
        <v>-7.8947</v>
      </c>
      <c r="J21" s="56"/>
      <c r="K21" s="57"/>
      <c r="L21" s="58">
        <f t="shared" si="3"/>
        <v>0</v>
      </c>
      <c r="M21" s="56"/>
      <c r="N21" s="57"/>
      <c r="O21" s="58"/>
      <c r="P21" s="92"/>
      <c r="Q21" s="101"/>
      <c r="R21" s="58"/>
      <c r="S21" s="60"/>
      <c r="T21" s="59"/>
      <c r="U21" s="77">
        <f t="shared" si="0"/>
        <v>91.9575</v>
      </c>
      <c r="W21" s="89"/>
    </row>
    <row r="22" spans="1:23" ht="12.75">
      <c r="A22" s="2">
        <v>20</v>
      </c>
      <c r="B22" s="79"/>
      <c r="C22" s="55"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/>
      <c r="P22" s="92"/>
      <c r="Q22" s="101"/>
      <c r="R22" s="58"/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18</v>
      </c>
      <c r="C23" s="55">
        <v>75.287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-7.8947</v>
      </c>
      <c r="J23" s="56">
        <v>1</v>
      </c>
      <c r="K23" s="57"/>
      <c r="L23" s="58">
        <f t="shared" si="3"/>
        <v>-15.7895</v>
      </c>
      <c r="M23" s="56"/>
      <c r="N23" s="57"/>
      <c r="O23" s="58"/>
      <c r="P23" s="92"/>
      <c r="Q23" s="101"/>
      <c r="R23" s="58"/>
      <c r="S23" s="60"/>
      <c r="T23" s="59"/>
      <c r="U23" s="77">
        <f t="shared" si="0"/>
        <v>51.6028</v>
      </c>
      <c r="W23" s="89"/>
    </row>
    <row r="24" spans="1:23" ht="12.75">
      <c r="A24" s="2">
        <v>22</v>
      </c>
      <c r="B24" s="82" t="s">
        <v>19</v>
      </c>
      <c r="C24" s="67">
        <v>73.306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-7.8947</v>
      </c>
      <c r="J24" s="68">
        <v>1</v>
      </c>
      <c r="K24" s="69"/>
      <c r="L24" s="70">
        <f t="shared" si="3"/>
        <v>-15.7895</v>
      </c>
      <c r="M24" s="68"/>
      <c r="N24" s="69"/>
      <c r="O24" s="70"/>
      <c r="P24" s="93"/>
      <c r="Q24" s="102"/>
      <c r="R24" s="70"/>
      <c r="S24" s="68"/>
      <c r="T24" s="71">
        <v>-43</v>
      </c>
      <c r="U24" s="77">
        <f t="shared" si="0"/>
        <v>6.621799999999993</v>
      </c>
      <c r="W24" s="89"/>
    </row>
    <row r="25" spans="1:23" ht="12.75">
      <c r="A25" s="2">
        <v>23</v>
      </c>
      <c r="B25" s="82" t="s">
        <v>20</v>
      </c>
      <c r="C25" s="67">
        <v>15.5193</v>
      </c>
      <c r="D25" s="68">
        <v>1</v>
      </c>
      <c r="E25" s="69"/>
      <c r="F25" s="70">
        <f t="shared" si="1"/>
        <v>-18.4375</v>
      </c>
      <c r="G25" s="68">
        <v>1</v>
      </c>
      <c r="H25" s="69">
        <v>100</v>
      </c>
      <c r="I25" s="70">
        <f t="shared" si="2"/>
        <v>-7.8947</v>
      </c>
      <c r="J25" s="68">
        <v>1</v>
      </c>
      <c r="K25" s="69"/>
      <c r="L25" s="70">
        <f t="shared" si="3"/>
        <v>-15.7895</v>
      </c>
      <c r="M25" s="68"/>
      <c r="N25" s="69"/>
      <c r="O25" s="70"/>
      <c r="P25" s="93"/>
      <c r="Q25" s="102"/>
      <c r="R25" s="70"/>
      <c r="S25" s="68"/>
      <c r="T25" s="71"/>
      <c r="U25" s="77">
        <f t="shared" si="0"/>
        <v>73.3976</v>
      </c>
      <c r="W25" s="89"/>
    </row>
    <row r="26" spans="1:23" ht="12.75">
      <c r="A26" s="2">
        <v>24</v>
      </c>
      <c r="B26" s="82" t="s">
        <v>21</v>
      </c>
      <c r="C26" s="67">
        <v>66.0623</v>
      </c>
      <c r="D26" s="68">
        <v>1</v>
      </c>
      <c r="E26" s="69"/>
      <c r="F26" s="70">
        <f t="shared" si="1"/>
        <v>-18.4375</v>
      </c>
      <c r="G26" s="68">
        <v>1</v>
      </c>
      <c r="H26" s="69"/>
      <c r="I26" s="70">
        <f t="shared" si="2"/>
        <v>-7.8947</v>
      </c>
      <c r="J26" s="68"/>
      <c r="K26" s="69"/>
      <c r="L26" s="70">
        <f t="shared" si="3"/>
        <v>0</v>
      </c>
      <c r="M26" s="68"/>
      <c r="N26" s="69"/>
      <c r="O26" s="70"/>
      <c r="P26" s="93"/>
      <c r="Q26" s="102"/>
      <c r="R26" s="70"/>
      <c r="S26" s="72"/>
      <c r="T26" s="71"/>
      <c r="U26" s="77">
        <f t="shared" si="0"/>
        <v>39.73009999999999</v>
      </c>
      <c r="W26" s="89"/>
    </row>
    <row r="27" spans="1:23" ht="12.75">
      <c r="A27" s="2">
        <v>25</v>
      </c>
      <c r="B27" s="80" t="s">
        <v>54</v>
      </c>
      <c r="C27" s="61">
        <v>-15.9627</v>
      </c>
      <c r="D27" s="62"/>
      <c r="E27" s="74"/>
      <c r="F27" s="64">
        <f t="shared" si="1"/>
        <v>0</v>
      </c>
      <c r="G27" s="62">
        <v>1</v>
      </c>
      <c r="H27" s="74"/>
      <c r="I27" s="64">
        <f t="shared" si="2"/>
        <v>-7.8947</v>
      </c>
      <c r="J27" s="62"/>
      <c r="K27" s="74"/>
      <c r="L27" s="64">
        <f t="shared" si="3"/>
        <v>0</v>
      </c>
      <c r="M27" s="62"/>
      <c r="N27" s="74"/>
      <c r="O27" s="64"/>
      <c r="P27" s="95"/>
      <c r="Q27" s="104"/>
      <c r="R27" s="64"/>
      <c r="S27" s="62"/>
      <c r="T27" s="66"/>
      <c r="U27" s="77">
        <f t="shared" si="0"/>
        <v>-23.8574</v>
      </c>
      <c r="W27" s="89"/>
    </row>
    <row r="28" spans="1:23" ht="12.75">
      <c r="A28" s="2">
        <v>26</v>
      </c>
      <c r="B28" s="80" t="s">
        <v>22</v>
      </c>
      <c r="C28" s="61">
        <v>-1.0812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-7.8947</v>
      </c>
      <c r="J28" s="65"/>
      <c r="K28" s="74"/>
      <c r="L28" s="64">
        <f t="shared" si="3"/>
        <v>0</v>
      </c>
      <c r="M28" s="65"/>
      <c r="N28" s="74"/>
      <c r="O28" s="64"/>
      <c r="P28" s="97"/>
      <c r="Q28" s="106"/>
      <c r="R28" s="64"/>
      <c r="S28" s="65"/>
      <c r="T28" s="66"/>
      <c r="U28" s="77">
        <f t="shared" si="0"/>
        <v>-8.9759</v>
      </c>
      <c r="W28" s="89"/>
    </row>
    <row r="29" spans="1:23" ht="12.75">
      <c r="A29" s="2">
        <v>27</v>
      </c>
      <c r="B29" s="80" t="s">
        <v>55</v>
      </c>
      <c r="C29" s="61">
        <v>31.0312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-7.8947</v>
      </c>
      <c r="J29" s="62"/>
      <c r="K29" s="63"/>
      <c r="L29" s="64">
        <f t="shared" si="3"/>
        <v>0</v>
      </c>
      <c r="M29" s="62"/>
      <c r="N29" s="63"/>
      <c r="O29" s="64"/>
      <c r="P29" s="95"/>
      <c r="Q29" s="104"/>
      <c r="R29" s="64"/>
      <c r="S29" s="62"/>
      <c r="T29" s="66"/>
      <c r="U29" s="77">
        <f t="shared" si="0"/>
        <v>23.136499999999998</v>
      </c>
      <c r="W29" s="89"/>
    </row>
    <row r="30" spans="1:23" ht="12.75">
      <c r="A30" s="2">
        <v>28</v>
      </c>
      <c r="B30" s="81" t="s">
        <v>23</v>
      </c>
      <c r="C30" s="43">
        <v>51.3885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-7.8947</v>
      </c>
      <c r="J30" s="48"/>
      <c r="K30" s="75"/>
      <c r="L30" s="46">
        <f t="shared" si="3"/>
        <v>0</v>
      </c>
      <c r="M30" s="48"/>
      <c r="N30" s="75"/>
      <c r="O30" s="46"/>
      <c r="P30" s="98"/>
      <c r="Q30" s="107"/>
      <c r="R30" s="46"/>
      <c r="S30" s="48"/>
      <c r="T30" s="47"/>
      <c r="U30" s="77">
        <f t="shared" si="0"/>
        <v>43.4938</v>
      </c>
      <c r="V30" s="28"/>
      <c r="W30" s="89"/>
    </row>
    <row r="31" spans="1:23" ht="12.75">
      <c r="A31" s="2">
        <v>29</v>
      </c>
      <c r="B31" s="81" t="s">
        <v>24</v>
      </c>
      <c r="C31" s="43">
        <v>35.0234</v>
      </c>
      <c r="D31" s="44"/>
      <c r="E31" s="75"/>
      <c r="F31" s="46">
        <f t="shared" si="1"/>
        <v>0</v>
      </c>
      <c r="G31" s="44">
        <v>1</v>
      </c>
      <c r="H31" s="75"/>
      <c r="I31" s="46">
        <f t="shared" si="2"/>
        <v>-7.8947</v>
      </c>
      <c r="J31" s="44"/>
      <c r="K31" s="75"/>
      <c r="L31" s="46">
        <f t="shared" si="3"/>
        <v>0</v>
      </c>
      <c r="M31" s="44"/>
      <c r="N31" s="75"/>
      <c r="O31" s="46"/>
      <c r="P31" s="96"/>
      <c r="Q31" s="105"/>
      <c r="R31" s="46"/>
      <c r="S31" s="44"/>
      <c r="T31" s="47"/>
      <c r="U31" s="77">
        <f t="shared" si="0"/>
        <v>27.128700000000002</v>
      </c>
      <c r="W31" s="89"/>
    </row>
    <row r="32" spans="1:23" ht="12.75">
      <c r="A32" s="2">
        <v>30</v>
      </c>
      <c r="B32" s="81" t="s">
        <v>25</v>
      </c>
      <c r="C32" s="43">
        <v>19.8961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/>
      <c r="P32" s="98"/>
      <c r="Q32" s="107"/>
      <c r="R32" s="46"/>
      <c r="S32" s="48"/>
      <c r="T32" s="47"/>
      <c r="U32" s="77">
        <f t="shared" si="0"/>
        <v>19.8961</v>
      </c>
      <c r="W32" s="89"/>
    </row>
    <row r="33" spans="1:23" ht="12.75">
      <c r="A33" s="2">
        <v>31</v>
      </c>
      <c r="B33" s="78" t="s">
        <v>26</v>
      </c>
      <c r="C33" s="49">
        <v>98.5802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-7.8947</v>
      </c>
      <c r="J33" s="50">
        <v>1</v>
      </c>
      <c r="K33" s="51"/>
      <c r="L33" s="52">
        <f t="shared" si="3"/>
        <v>-15.7895</v>
      </c>
      <c r="M33" s="50"/>
      <c r="N33" s="51"/>
      <c r="O33" s="52"/>
      <c r="P33" s="90"/>
      <c r="Q33" s="99"/>
      <c r="R33" s="52"/>
      <c r="S33" s="50"/>
      <c r="T33" s="53">
        <v>-43</v>
      </c>
      <c r="U33" s="77">
        <f t="shared" si="0"/>
        <v>31.896</v>
      </c>
      <c r="W33" s="89"/>
    </row>
    <row r="34" spans="1:23" ht="12.75">
      <c r="A34" s="2">
        <v>32</v>
      </c>
      <c r="B34" s="78" t="s">
        <v>56</v>
      </c>
      <c r="C34" s="49">
        <v>81.7469</v>
      </c>
      <c r="D34" s="50">
        <v>1</v>
      </c>
      <c r="E34" s="51"/>
      <c r="F34" s="52">
        <f t="shared" si="1"/>
        <v>-18.4375</v>
      </c>
      <c r="G34" s="88">
        <v>1</v>
      </c>
      <c r="H34" s="51"/>
      <c r="I34" s="52">
        <f t="shared" si="2"/>
        <v>-7.8947</v>
      </c>
      <c r="J34" s="88">
        <v>1</v>
      </c>
      <c r="K34" s="51">
        <v>100</v>
      </c>
      <c r="L34" s="52">
        <f t="shared" si="3"/>
        <v>-15.7895</v>
      </c>
      <c r="M34" s="50"/>
      <c r="N34" s="51"/>
      <c r="O34" s="52"/>
      <c r="P34" s="90"/>
      <c r="Q34" s="99"/>
      <c r="R34" s="52"/>
      <c r="S34" s="54"/>
      <c r="T34" s="53">
        <v>-43</v>
      </c>
      <c r="U34" s="77">
        <f t="shared" si="0"/>
        <v>96.62519999999998</v>
      </c>
      <c r="W34" s="89"/>
    </row>
    <row r="35" spans="1:23" ht="12.75">
      <c r="A35" s="2">
        <v>33</v>
      </c>
      <c r="B35" s="78" t="s">
        <v>27</v>
      </c>
      <c r="C35" s="49">
        <v>102.0682</v>
      </c>
      <c r="D35" s="50">
        <v>1</v>
      </c>
      <c r="E35" s="51"/>
      <c r="F35" s="52">
        <f t="shared" si="1"/>
        <v>-18.4375</v>
      </c>
      <c r="G35" s="50">
        <v>1</v>
      </c>
      <c r="H35" s="51"/>
      <c r="I35" s="52">
        <f t="shared" si="2"/>
        <v>-7.8947</v>
      </c>
      <c r="J35" s="50">
        <v>1</v>
      </c>
      <c r="K35" s="51"/>
      <c r="L35" s="52">
        <f t="shared" si="3"/>
        <v>-15.7895</v>
      </c>
      <c r="M35" s="50"/>
      <c r="N35" s="51"/>
      <c r="O35" s="52"/>
      <c r="P35" s="90"/>
      <c r="Q35" s="99"/>
      <c r="R35" s="52"/>
      <c r="S35" s="50"/>
      <c r="T35" s="53">
        <v>-43</v>
      </c>
      <c r="U35" s="77">
        <f aca="true" t="shared" si="4" ref="U35:U53">C35+E35+F35+H35+I35+K35+L35+N35+O35+T35+Q35+R35</f>
        <v>16.9465</v>
      </c>
      <c r="W35" s="89"/>
    </row>
    <row r="36" spans="1:23" ht="12.75">
      <c r="A36" s="2">
        <v>34</v>
      </c>
      <c r="B36" s="79"/>
      <c r="C36" s="55"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/>
      <c r="P36" s="92"/>
      <c r="Q36" s="101"/>
      <c r="R36" s="58"/>
      <c r="S36" s="60"/>
      <c r="T36" s="59"/>
      <c r="U36" s="77">
        <f t="shared" si="4"/>
        <v>0</v>
      </c>
      <c r="W36" s="89"/>
    </row>
    <row r="37" spans="1:23" ht="12.75">
      <c r="A37" s="2">
        <v>35</v>
      </c>
      <c r="B37" s="79" t="s">
        <v>28</v>
      </c>
      <c r="C37" s="55">
        <v>84.6554</v>
      </c>
      <c r="D37" s="56">
        <v>1</v>
      </c>
      <c r="E37" s="57"/>
      <c r="F37" s="58">
        <f t="shared" si="1"/>
        <v>-18.4375</v>
      </c>
      <c r="G37" s="56">
        <v>1</v>
      </c>
      <c r="H37" s="57"/>
      <c r="I37" s="58">
        <f t="shared" si="2"/>
        <v>-7.8947</v>
      </c>
      <c r="J37" s="56">
        <v>1</v>
      </c>
      <c r="K37" s="57">
        <v>100</v>
      </c>
      <c r="L37" s="58">
        <f t="shared" si="3"/>
        <v>-15.7895</v>
      </c>
      <c r="M37" s="56"/>
      <c r="N37" s="57"/>
      <c r="O37" s="58"/>
      <c r="P37" s="92"/>
      <c r="Q37" s="101"/>
      <c r="R37" s="58"/>
      <c r="S37" s="56"/>
      <c r="T37" s="59">
        <v>-43</v>
      </c>
      <c r="U37" s="77">
        <f t="shared" si="4"/>
        <v>99.53369999999998</v>
      </c>
      <c r="V37" s="28"/>
      <c r="W37" s="89"/>
    </row>
    <row r="38" spans="1:23" ht="12.75">
      <c r="A38" s="2">
        <v>36</v>
      </c>
      <c r="B38" s="79" t="s">
        <v>29</v>
      </c>
      <c r="C38" s="55">
        <v>33.0499</v>
      </c>
      <c r="D38" s="56">
        <v>1</v>
      </c>
      <c r="E38" s="57"/>
      <c r="F38" s="58">
        <f t="shared" si="1"/>
        <v>-18.4375</v>
      </c>
      <c r="G38" s="56">
        <v>1</v>
      </c>
      <c r="H38" s="57"/>
      <c r="I38" s="58">
        <f t="shared" si="2"/>
        <v>-7.8947</v>
      </c>
      <c r="J38" s="56">
        <v>1</v>
      </c>
      <c r="K38" s="57"/>
      <c r="L38" s="58">
        <f t="shared" si="3"/>
        <v>-15.7895</v>
      </c>
      <c r="M38" s="56"/>
      <c r="N38" s="57"/>
      <c r="O38" s="58"/>
      <c r="P38" s="92"/>
      <c r="Q38" s="101"/>
      <c r="R38" s="58"/>
      <c r="S38" s="60"/>
      <c r="T38" s="59">
        <v>-43</v>
      </c>
      <c r="U38" s="77">
        <f t="shared" si="4"/>
        <v>-52.071799999999996</v>
      </c>
      <c r="W38" s="89"/>
    </row>
    <row r="39" spans="1:23" ht="12.75">
      <c r="A39" s="2">
        <v>37</v>
      </c>
      <c r="B39" s="82" t="s">
        <v>57</v>
      </c>
      <c r="C39" s="67">
        <v>31.0312</v>
      </c>
      <c r="D39" s="68"/>
      <c r="E39" s="69"/>
      <c r="F39" s="70">
        <f t="shared" si="1"/>
        <v>0</v>
      </c>
      <c r="G39" s="68">
        <v>1</v>
      </c>
      <c r="H39" s="69"/>
      <c r="I39" s="70">
        <f t="shared" si="2"/>
        <v>-7.8947</v>
      </c>
      <c r="J39" s="68"/>
      <c r="K39" s="69"/>
      <c r="L39" s="70">
        <f t="shared" si="3"/>
        <v>0</v>
      </c>
      <c r="M39" s="68"/>
      <c r="N39" s="69"/>
      <c r="O39" s="70"/>
      <c r="P39" s="93"/>
      <c r="Q39" s="102"/>
      <c r="R39" s="70"/>
      <c r="S39" s="68"/>
      <c r="T39" s="71"/>
      <c r="U39" s="77">
        <f t="shared" si="4"/>
        <v>23.136499999999998</v>
      </c>
      <c r="W39" s="89"/>
    </row>
    <row r="40" spans="1:23" ht="12.75">
      <c r="A40" s="2">
        <v>38</v>
      </c>
      <c r="B40" s="82" t="s">
        <v>30</v>
      </c>
      <c r="C40" s="67"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113"/>
      <c r="P40" s="114"/>
      <c r="Q40" s="115"/>
      <c r="R40" s="113"/>
      <c r="S40" s="112"/>
      <c r="T40" s="116"/>
      <c r="U40" s="110">
        <f t="shared" si="4"/>
        <v>23.5893</v>
      </c>
      <c r="W40" s="89"/>
    </row>
    <row r="41" spans="1:23" ht="12.75">
      <c r="A41" s="2">
        <v>39</v>
      </c>
      <c r="B41" s="82"/>
      <c r="C41" s="67"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/>
      <c r="P41" s="93"/>
      <c r="Q41" s="102"/>
      <c r="R41" s="70"/>
      <c r="S41" s="68"/>
      <c r="T41" s="71"/>
      <c r="U41" s="77">
        <f t="shared" si="4"/>
        <v>0</v>
      </c>
      <c r="W41" s="89"/>
    </row>
    <row r="42" spans="1:23" ht="12.75">
      <c r="A42" s="2">
        <v>40</v>
      </c>
      <c r="B42" s="80"/>
      <c r="C42" s="61"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/>
      <c r="P42" s="95"/>
      <c r="Q42" s="104"/>
      <c r="R42" s="64"/>
      <c r="S42" s="62"/>
      <c r="T42" s="66"/>
      <c r="U42" s="77">
        <f t="shared" si="4"/>
        <v>0</v>
      </c>
      <c r="W42" s="89"/>
    </row>
    <row r="43" spans="1:23" ht="12.75">
      <c r="A43" s="2">
        <v>41</v>
      </c>
      <c r="B43" s="80" t="s">
        <v>31</v>
      </c>
      <c r="C43" s="61">
        <v>-55.8028</v>
      </c>
      <c r="D43" s="65"/>
      <c r="E43" s="74"/>
      <c r="F43" s="64">
        <f t="shared" si="1"/>
        <v>0</v>
      </c>
      <c r="G43" s="65">
        <v>1</v>
      </c>
      <c r="H43" s="74"/>
      <c r="I43" s="64">
        <f t="shared" si="2"/>
        <v>-7.8947</v>
      </c>
      <c r="J43" s="65"/>
      <c r="K43" s="74"/>
      <c r="L43" s="64">
        <f t="shared" si="3"/>
        <v>0</v>
      </c>
      <c r="M43" s="65"/>
      <c r="N43" s="74"/>
      <c r="O43" s="64"/>
      <c r="P43" s="97"/>
      <c r="Q43" s="106"/>
      <c r="R43" s="64"/>
      <c r="S43" s="65"/>
      <c r="T43" s="66"/>
      <c r="U43" s="77">
        <f t="shared" si="4"/>
        <v>-63.6975</v>
      </c>
      <c r="W43" s="89"/>
    </row>
    <row r="44" spans="1:23" ht="12.75">
      <c r="A44" s="2">
        <v>42</v>
      </c>
      <c r="B44" s="80" t="s">
        <v>58</v>
      </c>
      <c r="C44" s="61">
        <v>-33.7832</v>
      </c>
      <c r="D44" s="65">
        <v>1</v>
      </c>
      <c r="E44" s="74">
        <v>100</v>
      </c>
      <c r="F44" s="64">
        <f t="shared" si="1"/>
        <v>-18.4375</v>
      </c>
      <c r="G44" s="65">
        <v>1</v>
      </c>
      <c r="H44" s="74"/>
      <c r="I44" s="64">
        <f t="shared" si="2"/>
        <v>-7.8947</v>
      </c>
      <c r="J44" s="65">
        <v>1</v>
      </c>
      <c r="K44" s="74"/>
      <c r="L44" s="64">
        <f t="shared" si="3"/>
        <v>-15.7895</v>
      </c>
      <c r="M44" s="65"/>
      <c r="N44" s="74"/>
      <c r="O44" s="64"/>
      <c r="P44" s="97"/>
      <c r="Q44" s="106"/>
      <c r="R44" s="64"/>
      <c r="S44" s="65"/>
      <c r="T44" s="66">
        <v>-43</v>
      </c>
      <c r="U44" s="77">
        <f t="shared" si="4"/>
        <v>-18.904899999999994</v>
      </c>
      <c r="W44" s="89"/>
    </row>
    <row r="45" spans="1:23" ht="12.75">
      <c r="A45" s="2">
        <v>43</v>
      </c>
      <c r="B45" s="81"/>
      <c r="C45" s="43"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/>
      <c r="P45" s="98"/>
      <c r="Q45" s="107"/>
      <c r="R45" s="46"/>
      <c r="S45" s="48"/>
      <c r="T45" s="47"/>
      <c r="U45" s="77">
        <f t="shared" si="4"/>
        <v>0</v>
      </c>
      <c r="W45" s="89"/>
    </row>
    <row r="46" spans="1:23" ht="12.75">
      <c r="A46" s="2">
        <v>44</v>
      </c>
      <c r="B46" s="84">
        <v>9631</v>
      </c>
      <c r="C46" s="43">
        <v>59.8191</v>
      </c>
      <c r="D46" s="44"/>
      <c r="E46" s="75"/>
      <c r="F46" s="46">
        <f t="shared" si="1"/>
        <v>0</v>
      </c>
      <c r="G46" s="44">
        <v>1</v>
      </c>
      <c r="H46" s="75"/>
      <c r="I46" s="46">
        <f t="shared" si="2"/>
        <v>-7.8947</v>
      </c>
      <c r="J46" s="44"/>
      <c r="K46" s="75"/>
      <c r="L46" s="46">
        <f t="shared" si="3"/>
        <v>0</v>
      </c>
      <c r="M46" s="44"/>
      <c r="N46" s="75"/>
      <c r="O46" s="46"/>
      <c r="P46" s="96"/>
      <c r="Q46" s="105"/>
      <c r="R46" s="46"/>
      <c r="S46" s="44"/>
      <c r="T46" s="47"/>
      <c r="U46" s="77">
        <f t="shared" si="4"/>
        <v>51.9244</v>
      </c>
      <c r="W46" s="89"/>
    </row>
    <row r="47" spans="1:23" ht="12.75">
      <c r="A47" s="2">
        <v>45</v>
      </c>
      <c r="B47" s="81" t="s">
        <v>32</v>
      </c>
      <c r="C47" s="43">
        <v>28.575</v>
      </c>
      <c r="D47" s="48">
        <v>1</v>
      </c>
      <c r="E47" s="75"/>
      <c r="F47" s="46">
        <f t="shared" si="1"/>
        <v>-18.4375</v>
      </c>
      <c r="G47" s="48">
        <v>1</v>
      </c>
      <c r="H47" s="75"/>
      <c r="I47" s="46">
        <f t="shared" si="2"/>
        <v>-7.8947</v>
      </c>
      <c r="J47" s="48">
        <v>1</v>
      </c>
      <c r="K47" s="75"/>
      <c r="L47" s="46">
        <f t="shared" si="3"/>
        <v>-15.7895</v>
      </c>
      <c r="M47" s="48"/>
      <c r="N47" s="75"/>
      <c r="O47" s="46"/>
      <c r="P47" s="98"/>
      <c r="Q47" s="107"/>
      <c r="R47" s="46"/>
      <c r="S47" s="48"/>
      <c r="T47" s="47"/>
      <c r="U47" s="77">
        <f t="shared" si="4"/>
        <v>-13.546700000000001</v>
      </c>
      <c r="W47" s="89"/>
    </row>
    <row r="48" spans="1:23" ht="12.75">
      <c r="A48" s="2">
        <v>46</v>
      </c>
      <c r="B48" s="78"/>
      <c r="C48" s="49"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/>
      <c r="P48" s="90"/>
      <c r="Q48" s="108"/>
      <c r="R48" s="52"/>
      <c r="S48" s="50"/>
      <c r="T48" s="53"/>
      <c r="U48" s="77">
        <f t="shared" si="4"/>
        <v>0</v>
      </c>
      <c r="W48" s="89"/>
    </row>
    <row r="49" spans="1:23" ht="12.75">
      <c r="A49" s="2">
        <v>47</v>
      </c>
      <c r="B49" s="78" t="s">
        <v>33</v>
      </c>
      <c r="C49" s="49">
        <v>-4.3921</v>
      </c>
      <c r="D49" s="50"/>
      <c r="E49" s="51"/>
      <c r="F49" s="52">
        <f t="shared" si="1"/>
        <v>0</v>
      </c>
      <c r="G49" s="50">
        <v>1</v>
      </c>
      <c r="H49" s="51"/>
      <c r="I49" s="52">
        <f t="shared" si="2"/>
        <v>-7.8947</v>
      </c>
      <c r="J49" s="50"/>
      <c r="K49" s="51"/>
      <c r="L49" s="52">
        <f t="shared" si="3"/>
        <v>0</v>
      </c>
      <c r="M49" s="50"/>
      <c r="N49" s="51"/>
      <c r="O49" s="52"/>
      <c r="P49" s="90"/>
      <c r="Q49" s="108"/>
      <c r="R49" s="52"/>
      <c r="S49" s="54"/>
      <c r="T49" s="53"/>
      <c r="U49" s="77">
        <f t="shared" si="4"/>
        <v>-12.2868</v>
      </c>
      <c r="W49" s="89"/>
    </row>
    <row r="50" spans="1:23" ht="12.75">
      <c r="A50" s="2">
        <v>48</v>
      </c>
      <c r="B50" s="78" t="s">
        <v>34</v>
      </c>
      <c r="C50" s="49">
        <v>-4.5306</v>
      </c>
      <c r="D50" s="50"/>
      <c r="E50" s="51"/>
      <c r="F50" s="52">
        <f t="shared" si="1"/>
        <v>0</v>
      </c>
      <c r="G50" s="50">
        <v>1</v>
      </c>
      <c r="H50" s="51"/>
      <c r="I50" s="52">
        <f t="shared" si="2"/>
        <v>-7.8947</v>
      </c>
      <c r="J50" s="50"/>
      <c r="K50" s="51"/>
      <c r="L50" s="52">
        <f t="shared" si="3"/>
        <v>0</v>
      </c>
      <c r="M50" s="50"/>
      <c r="N50" s="51"/>
      <c r="O50" s="52"/>
      <c r="P50" s="90"/>
      <c r="Q50" s="108"/>
      <c r="R50" s="52"/>
      <c r="S50" s="50"/>
      <c r="T50" s="53"/>
      <c r="U50" s="77">
        <f t="shared" si="4"/>
        <v>-12.4253</v>
      </c>
      <c r="W50" s="89"/>
    </row>
    <row r="51" spans="1:23" ht="12.75">
      <c r="A51" s="2">
        <v>49</v>
      </c>
      <c r="B51" s="79" t="s">
        <v>35</v>
      </c>
      <c r="C51" s="55">
        <v>16.1248</v>
      </c>
      <c r="D51" s="56"/>
      <c r="E51" s="73"/>
      <c r="F51" s="58">
        <f t="shared" si="1"/>
        <v>0</v>
      </c>
      <c r="G51" s="56">
        <v>1</v>
      </c>
      <c r="H51" s="73"/>
      <c r="I51" s="58">
        <f t="shared" si="2"/>
        <v>-7.8947</v>
      </c>
      <c r="J51" s="56"/>
      <c r="K51" s="73"/>
      <c r="L51" s="58">
        <f t="shared" si="3"/>
        <v>0</v>
      </c>
      <c r="M51" s="56"/>
      <c r="N51" s="73"/>
      <c r="O51" s="58"/>
      <c r="P51" s="56"/>
      <c r="Q51" s="73"/>
      <c r="R51" s="58"/>
      <c r="S51" s="60"/>
      <c r="T51" s="59"/>
      <c r="U51" s="77">
        <f t="shared" si="4"/>
        <v>8.2301</v>
      </c>
      <c r="W51" s="89"/>
    </row>
    <row r="52" spans="1:23" ht="12.75">
      <c r="A52" s="2">
        <v>50</v>
      </c>
      <c r="B52" s="79" t="s">
        <v>36</v>
      </c>
      <c r="C52" s="55">
        <v>22.7337</v>
      </c>
      <c r="D52" s="60"/>
      <c r="E52" s="73"/>
      <c r="F52" s="58">
        <f t="shared" si="1"/>
        <v>0</v>
      </c>
      <c r="G52" s="60">
        <v>1</v>
      </c>
      <c r="H52" s="73"/>
      <c r="I52" s="58">
        <f t="shared" si="2"/>
        <v>-7.8947</v>
      </c>
      <c r="J52" s="60">
        <v>1</v>
      </c>
      <c r="K52" s="73"/>
      <c r="L52" s="58">
        <f t="shared" si="3"/>
        <v>-15.7895</v>
      </c>
      <c r="M52" s="60"/>
      <c r="N52" s="73"/>
      <c r="O52" s="58"/>
      <c r="P52" s="60"/>
      <c r="Q52" s="73"/>
      <c r="R52" s="58"/>
      <c r="S52" s="56"/>
      <c r="T52" s="59"/>
      <c r="U52" s="77">
        <f t="shared" si="4"/>
        <v>-0.9505000000000017</v>
      </c>
      <c r="W52" s="89"/>
    </row>
    <row r="53" spans="1:23" ht="12.75">
      <c r="A53" s="2">
        <v>51</v>
      </c>
      <c r="B53" s="87"/>
      <c r="C53" s="55"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/>
      <c r="P53" s="56"/>
      <c r="Q53" s="73"/>
      <c r="R53" s="58"/>
      <c r="S53" s="56"/>
      <c r="T53" s="59"/>
      <c r="U53" s="77">
        <f t="shared" si="4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16</v>
      </c>
      <c r="F55" s="1">
        <f>E66/D55</f>
        <v>18.4375</v>
      </c>
      <c r="G55" s="1">
        <f>SUM(G3:G53)</f>
        <v>38</v>
      </c>
      <c r="I55" s="1">
        <f>H66/G55</f>
        <v>7.894736842105263</v>
      </c>
      <c r="J55" s="1">
        <f>SUM(J3:J53)</f>
        <v>19</v>
      </c>
      <c r="L55" s="1">
        <f>K66/J55</f>
        <v>15.789473684210526</v>
      </c>
      <c r="M55" s="1">
        <f>SUM(M3:M53)</f>
        <v>0</v>
      </c>
      <c r="O55" s="1" t="e">
        <f>N66/M55</f>
        <v>#DIV/0!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27">
        <f>SUM(T3:T53)</f>
        <v>-473</v>
      </c>
      <c r="U55" s="23"/>
    </row>
    <row r="56" spans="4:18" ht="12.75">
      <c r="D56" s="33" t="s">
        <v>37</v>
      </c>
      <c r="F56" s="34" t="s">
        <v>38</v>
      </c>
      <c r="G56" s="33" t="s">
        <v>37</v>
      </c>
      <c r="I56" s="34" t="s">
        <v>38</v>
      </c>
      <c r="J56" s="33" t="s">
        <v>37</v>
      </c>
      <c r="L56" s="34" t="s">
        <v>38</v>
      </c>
      <c r="M56" s="33" t="s">
        <v>37</v>
      </c>
      <c r="O56" s="34" t="s">
        <v>38</v>
      </c>
      <c r="P56" s="33" t="s">
        <v>37</v>
      </c>
      <c r="R56" s="34" t="s">
        <v>38</v>
      </c>
    </row>
    <row r="57" spans="5:21" ht="12.75">
      <c r="E57" s="28" t="s">
        <v>39</v>
      </c>
      <c r="F57" s="1">
        <f>SUM(F3:F53)</f>
        <v>-300</v>
      </c>
      <c r="H57" s="28" t="s">
        <v>39</v>
      </c>
      <c r="I57" s="1">
        <f>SUM(I3:I53)</f>
        <v>-299.9986</v>
      </c>
      <c r="K57" s="28" t="s">
        <v>39</v>
      </c>
      <c r="L57" s="1">
        <f>SUM(L3:L53)</f>
        <v>-300.0005</v>
      </c>
      <c r="N57" s="28" t="s">
        <v>39</v>
      </c>
      <c r="O57" s="1">
        <f>SUM(O3:O53)</f>
        <v>0</v>
      </c>
      <c r="Q57" s="28" t="s">
        <v>39</v>
      </c>
      <c r="R57" s="1">
        <f>SUM(R3:R53)</f>
        <v>0</v>
      </c>
      <c r="U57" s="19"/>
    </row>
    <row r="58" spans="2:21" ht="12.75">
      <c r="B58" s="29" t="s">
        <v>40</v>
      </c>
      <c r="C58" s="27">
        <f>SUM(C3:C53)</f>
        <v>1545.2303000000004</v>
      </c>
      <c r="E58" s="29"/>
      <c r="H58" s="29"/>
      <c r="K58" s="29"/>
      <c r="N58" s="29"/>
      <c r="Q58" s="29"/>
      <c r="U58" s="19"/>
    </row>
    <row r="59" spans="19:23" ht="12.75">
      <c r="S59" s="122" t="s">
        <v>8</v>
      </c>
      <c r="T59" s="122"/>
      <c r="U59" s="41">
        <f>SUM(U3:U53)</f>
        <v>899.9994999999998</v>
      </c>
      <c r="W59" s="89">
        <f>U59</f>
        <v>899.9994999999998</v>
      </c>
    </row>
    <row r="60" spans="4:20" ht="12.75" customHeight="1">
      <c r="D60" s="123" t="s">
        <v>64</v>
      </c>
      <c r="E60" s="124"/>
      <c r="F60" s="125"/>
      <c r="G60" s="123" t="s">
        <v>59</v>
      </c>
      <c r="H60" s="124"/>
      <c r="I60" s="125"/>
      <c r="J60" s="123" t="s">
        <v>60</v>
      </c>
      <c r="K60" s="124"/>
      <c r="L60" s="125"/>
      <c r="M60" s="123" t="s">
        <v>61</v>
      </c>
      <c r="N60" s="124"/>
      <c r="O60" s="125"/>
      <c r="P60" s="123" t="s">
        <v>62</v>
      </c>
      <c r="Q60" s="124"/>
      <c r="R60" s="125"/>
      <c r="S60" s="129"/>
      <c r="T60" s="129"/>
    </row>
    <row r="61" spans="4:20" ht="12.75">
      <c r="D61" s="126"/>
      <c r="E61" s="127"/>
      <c r="F61" s="128"/>
      <c r="G61" s="126"/>
      <c r="H61" s="127"/>
      <c r="I61" s="128"/>
      <c r="J61" s="126"/>
      <c r="K61" s="127"/>
      <c r="L61" s="128"/>
      <c r="M61" s="126"/>
      <c r="N61" s="127"/>
      <c r="O61" s="128"/>
      <c r="P61" s="126"/>
      <c r="Q61" s="127"/>
      <c r="R61" s="128"/>
      <c r="S61" s="129"/>
      <c r="T61" s="129"/>
    </row>
    <row r="62" spans="4:20" ht="12.75">
      <c r="D62" s="126"/>
      <c r="E62" s="127"/>
      <c r="F62" s="128"/>
      <c r="G62" s="126"/>
      <c r="H62" s="127"/>
      <c r="I62" s="128"/>
      <c r="J62" s="126"/>
      <c r="K62" s="127"/>
      <c r="L62" s="128"/>
      <c r="M62" s="126"/>
      <c r="N62" s="127"/>
      <c r="O62" s="128"/>
      <c r="P62" s="126"/>
      <c r="Q62" s="127"/>
      <c r="R62" s="128"/>
      <c r="S62" s="129"/>
      <c r="T62" s="129"/>
    </row>
    <row r="63" spans="4:20" ht="12.75">
      <c r="D63" s="126"/>
      <c r="E63" s="127"/>
      <c r="F63" s="128"/>
      <c r="G63" s="126"/>
      <c r="H63" s="127"/>
      <c r="I63" s="128"/>
      <c r="J63" s="126"/>
      <c r="K63" s="127"/>
      <c r="L63" s="128"/>
      <c r="M63" s="126"/>
      <c r="N63" s="127"/>
      <c r="O63" s="128"/>
      <c r="P63" s="126"/>
      <c r="Q63" s="127"/>
      <c r="R63" s="128"/>
      <c r="S63" s="129"/>
      <c r="T63" s="129"/>
    </row>
    <row r="64" spans="4:20" ht="12.75">
      <c r="D64" s="126"/>
      <c r="E64" s="127"/>
      <c r="F64" s="128"/>
      <c r="G64" s="126"/>
      <c r="H64" s="127"/>
      <c r="I64" s="128"/>
      <c r="J64" s="126"/>
      <c r="K64" s="127"/>
      <c r="L64" s="128"/>
      <c r="M64" s="126"/>
      <c r="N64" s="127"/>
      <c r="O64" s="128"/>
      <c r="P64" s="126"/>
      <c r="Q64" s="127"/>
      <c r="R64" s="128"/>
      <c r="S64" s="129"/>
      <c r="T64" s="129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41</v>
      </c>
      <c r="E66" s="36">
        <f>E68-E84-E93</f>
        <v>295</v>
      </c>
      <c r="F66" s="37"/>
      <c r="G66" s="38" t="s">
        <v>41</v>
      </c>
      <c r="H66" s="36">
        <f>H68-H84-H93</f>
        <v>300</v>
      </c>
      <c r="I66" s="37"/>
      <c r="J66" s="38" t="s">
        <v>41</v>
      </c>
      <c r="K66" s="36">
        <f>K68-K84-K93</f>
        <v>300</v>
      </c>
      <c r="L66" s="37"/>
      <c r="M66" s="38" t="s">
        <v>41</v>
      </c>
      <c r="N66" s="36">
        <f>N68-N84-N93</f>
        <v>300</v>
      </c>
      <c r="O66" s="37"/>
      <c r="P66" s="38" t="s">
        <v>41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42</v>
      </c>
      <c r="E68" s="39">
        <v>300</v>
      </c>
      <c r="F68" s="40"/>
      <c r="G68" s="85" t="s">
        <v>42</v>
      </c>
      <c r="H68" s="39">
        <v>300</v>
      </c>
      <c r="I68" s="40"/>
      <c r="J68" s="85" t="s">
        <v>42</v>
      </c>
      <c r="K68" s="39">
        <v>300</v>
      </c>
      <c r="L68" s="40"/>
      <c r="M68" s="85" t="s">
        <v>42</v>
      </c>
      <c r="N68" s="39">
        <v>300</v>
      </c>
      <c r="O68" s="40"/>
      <c r="P68" s="85" t="s">
        <v>42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19"/>
      <c r="E74" s="119"/>
      <c r="F74" s="119"/>
      <c r="G74" s="119"/>
      <c r="H74" s="119"/>
      <c r="I74" s="119"/>
      <c r="J74" s="119" t="s">
        <v>66</v>
      </c>
      <c r="K74" s="119"/>
      <c r="L74" s="119"/>
      <c r="M74" s="119"/>
      <c r="N74" s="119"/>
      <c r="O74" s="119"/>
      <c r="P74" s="119"/>
      <c r="Q74" s="119"/>
      <c r="R74" s="119"/>
    </row>
    <row r="75" spans="4:18" ht="16.5" customHeight="1"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</row>
    <row r="76" spans="4:18" ht="16.5" customHeight="1"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</row>
    <row r="77" spans="4:18" ht="14.25" customHeight="1">
      <c r="D77" s="119"/>
      <c r="E77" s="119"/>
      <c r="F77" s="119"/>
      <c r="G77" s="119"/>
      <c r="H77" s="119"/>
      <c r="I77" s="119"/>
      <c r="J77" s="119" t="s">
        <v>65</v>
      </c>
      <c r="K77" s="119"/>
      <c r="L77" s="119"/>
      <c r="M77" s="119"/>
      <c r="N77" s="119"/>
      <c r="O77" s="119"/>
      <c r="P77" s="119"/>
      <c r="Q77" s="119"/>
      <c r="R77" s="119"/>
    </row>
    <row r="78" spans="4:18" ht="12.75"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</row>
    <row r="79" spans="4:18" ht="14.25" customHeight="1"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</row>
    <row r="80" spans="4:17" ht="12.75">
      <c r="D80" s="117" t="s">
        <v>43</v>
      </c>
      <c r="E80" s="118"/>
      <c r="G80" s="117" t="s">
        <v>43</v>
      </c>
      <c r="H80" s="118"/>
      <c r="J80" s="117" t="s">
        <v>43</v>
      </c>
      <c r="K80" s="118"/>
      <c r="M80" s="117" t="s">
        <v>43</v>
      </c>
      <c r="N80" s="118"/>
      <c r="P80" s="117" t="s">
        <v>43</v>
      </c>
      <c r="Q80" s="118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17" t="s">
        <v>44</v>
      </c>
      <c r="E87" s="118"/>
      <c r="G87" s="117" t="s">
        <v>44</v>
      </c>
      <c r="H87" s="118"/>
      <c r="J87" s="117" t="s">
        <v>44</v>
      </c>
      <c r="K87" s="118"/>
      <c r="M87" s="117" t="s">
        <v>44</v>
      </c>
      <c r="N87" s="118"/>
      <c r="P87" s="117" t="s">
        <v>44</v>
      </c>
      <c r="Q87" s="118"/>
    </row>
    <row r="88" spans="4:16" ht="12.75">
      <c r="D88" s="28"/>
      <c r="G88" s="28"/>
      <c r="J88" s="28"/>
      <c r="M88" s="28"/>
      <c r="P88" s="28"/>
    </row>
    <row r="89" spans="4:16" ht="12.75">
      <c r="D89" s="109" t="s">
        <v>63</v>
      </c>
      <c r="E89" s="1">
        <v>5</v>
      </c>
      <c r="G89" s="109"/>
      <c r="J89" s="109"/>
      <c r="M89" s="109"/>
      <c r="P89" s="109"/>
    </row>
    <row r="93" ht="12.75">
      <c r="E93" s="1">
        <f>SUM(E89:E92)</f>
        <v>5</v>
      </c>
    </row>
    <row r="95" spans="4:18" ht="12.75" customHeight="1">
      <c r="D95" s="121" t="s">
        <v>45</v>
      </c>
      <c r="E95" s="121"/>
      <c r="F95" s="121"/>
      <c r="G95" s="121" t="s">
        <v>45</v>
      </c>
      <c r="H95" s="121"/>
      <c r="I95" s="121"/>
      <c r="J95" s="121" t="s">
        <v>45</v>
      </c>
      <c r="K95" s="121"/>
      <c r="L95" s="121"/>
      <c r="M95" s="121" t="s">
        <v>45</v>
      </c>
      <c r="N95" s="121"/>
      <c r="O95" s="121"/>
      <c r="P95" s="121" t="s">
        <v>45</v>
      </c>
      <c r="Q95" s="121"/>
      <c r="R95" s="121"/>
    </row>
    <row r="96" spans="4:18" ht="12.75"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</row>
    <row r="97" spans="4:18" ht="12.75"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20" t="s">
        <v>41</v>
      </c>
      <c r="E102" s="118"/>
      <c r="F102" s="118"/>
      <c r="G102" s="120" t="s">
        <v>41</v>
      </c>
      <c r="H102" s="118"/>
      <c r="I102" s="118"/>
      <c r="J102" s="120" t="s">
        <v>41</v>
      </c>
      <c r="K102" s="118"/>
      <c r="L102" s="118"/>
      <c r="M102" s="120" t="s">
        <v>41</v>
      </c>
      <c r="N102" s="118"/>
      <c r="O102" s="118"/>
      <c r="P102" s="120" t="s">
        <v>41</v>
      </c>
      <c r="Q102" s="118"/>
      <c r="R102" s="118"/>
    </row>
    <row r="103" spans="4:18" ht="12.75"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7:12" ht="12.75">
      <c r="G104" s="28"/>
      <c r="K104" s="117"/>
      <c r="L104" s="117"/>
    </row>
    <row r="105" spans="10:12" ht="12.75">
      <c r="J105" s="28"/>
      <c r="K105" s="117"/>
      <c r="L105" s="118"/>
    </row>
    <row r="106" spans="10:12" ht="12.75">
      <c r="J106" s="28"/>
      <c r="K106" s="117"/>
      <c r="L106" s="118"/>
    </row>
    <row r="107" spans="11:12" ht="12.75">
      <c r="K107" s="117"/>
      <c r="L107" s="118"/>
    </row>
    <row r="108" spans="10:12" ht="12.75">
      <c r="J108" s="28"/>
      <c r="K108" s="117"/>
      <c r="L108" s="118"/>
    </row>
    <row r="109" spans="10:12" ht="12.75">
      <c r="J109" s="28"/>
      <c r="K109" s="117"/>
      <c r="L109" s="118"/>
    </row>
    <row r="110" spans="10:12" ht="12.75">
      <c r="J110" s="28"/>
      <c r="K110" s="117"/>
      <c r="L110" s="118"/>
    </row>
  </sheetData>
  <sheetProtection/>
  <mergeCells count="45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S60:T64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 Kai</dc:creator>
  <cp:keywords/>
  <dc:description/>
  <cp:lastModifiedBy>微软用户</cp:lastModifiedBy>
  <cp:lastPrinted>2006-12-29T04:34:49Z</cp:lastPrinted>
  <dcterms:created xsi:type="dcterms:W3CDTF">2006-06-30T06:02:56Z</dcterms:created>
  <dcterms:modified xsi:type="dcterms:W3CDTF">2011-01-23T15:37:37Z</dcterms:modified>
  <cp:category/>
  <cp:version/>
  <cp:contentType/>
  <cp:contentStatus/>
</cp:coreProperties>
</file>