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7440" firstSheet="10" activeTab="16"/>
  </bookViews>
  <sheets>
    <sheet name="章程" sheetId="1" r:id="rId1"/>
    <sheet name="20100103未激活名单及帐目" sheetId="2" r:id="rId2"/>
    <sheet name="10年1月" sheetId="3" r:id="rId3"/>
    <sheet name="10年1月-2" sheetId="4" r:id="rId4"/>
    <sheet name="10年2月" sheetId="5" r:id="rId5"/>
    <sheet name="10年2月-2" sheetId="6" r:id="rId6"/>
    <sheet name="10年3月" sheetId="7" r:id="rId7"/>
    <sheet name="10年3月 (2)" sheetId="8" r:id="rId8"/>
    <sheet name="10年4月" sheetId="9" r:id="rId9"/>
    <sheet name="10年5月" sheetId="10" r:id="rId10"/>
    <sheet name="10年5月 (2)" sheetId="11" r:id="rId11"/>
    <sheet name="10年6月" sheetId="12" r:id="rId12"/>
    <sheet name="10年6月 (2)" sheetId="13" r:id="rId13"/>
    <sheet name="10年7月" sheetId="14" r:id="rId14"/>
    <sheet name="10年7月 (2)" sheetId="15" r:id="rId15"/>
    <sheet name="10年8月" sheetId="16" r:id="rId16"/>
    <sheet name="10年9月" sheetId="17" r:id="rId17"/>
  </sheets>
  <definedNames>
    <definedName name="top" localSheetId="2">'10年1月'!$A$37</definedName>
    <definedName name="top" localSheetId="3">'10年1月-2'!$A$37</definedName>
    <definedName name="top" localSheetId="4">'10年2月'!$A$37</definedName>
    <definedName name="top" localSheetId="5">'10年2月-2'!$A$37</definedName>
    <definedName name="top" localSheetId="6">'10年3月'!$A$37</definedName>
    <definedName name="top" localSheetId="7">'10年3月 (2)'!$A$37</definedName>
    <definedName name="top" localSheetId="8">'10年4月'!$A$37</definedName>
    <definedName name="top" localSheetId="9">'10年5月'!$A$37</definedName>
    <definedName name="top" localSheetId="10">'10年5月 (2)'!$A$37</definedName>
    <definedName name="top" localSheetId="11">'10年6月'!$A$38</definedName>
    <definedName name="top" localSheetId="12">'10年6月 (2)'!$A$38</definedName>
    <definedName name="top" localSheetId="13">'10年7月'!$A$38</definedName>
    <definedName name="top" localSheetId="14">'10年7月 (2)'!$A$38</definedName>
    <definedName name="top" localSheetId="15">'10年8月'!$A$38</definedName>
    <definedName name="top" localSheetId="16">'10年9月'!$A$38</definedName>
    <definedName name="top" localSheetId="1">'20100103未激活名单及帐目'!#REF!</definedName>
  </definedNames>
  <calcPr fullCalcOnLoad="1"/>
</workbook>
</file>

<file path=xl/sharedStrings.xml><?xml version="1.0" encoding="utf-8"?>
<sst xmlns="http://schemas.openxmlformats.org/spreadsheetml/2006/main" count="1319" uniqueCount="692">
  <si>
    <t>2、注意按时报名，新人报名留电话号码、以方便天气异常或其他情况更改打球时间、地点。</t>
  </si>
  <si>
    <t>3、娱乐篮球、健身为主、动作不得过大，文明打球。</t>
  </si>
  <si>
    <t>缴费</t>
  </si>
  <si>
    <t>人数</t>
  </si>
  <si>
    <t>活动费</t>
  </si>
  <si>
    <t>人员组成</t>
  </si>
  <si>
    <t>支出项目</t>
  </si>
  <si>
    <t>报名方式及参加办法</t>
  </si>
  <si>
    <t>活动场地</t>
  </si>
  <si>
    <t>活动时间</t>
  </si>
  <si>
    <t>注意事项和要求</t>
  </si>
  <si>
    <t>1、身体健康，能适应剧烈运动，活动时能注意保护自己和保护他人，组织者不对活动中发生的任何意外负任何责任。</t>
  </si>
  <si>
    <t>宗旨：强身健体，快乐篮球！</t>
  </si>
  <si>
    <t>网名</t>
  </si>
  <si>
    <t>部分球友退费办法：</t>
  </si>
  <si>
    <t>龙跃猛龙篮球俱乐部章程</t>
  </si>
  <si>
    <t xml:space="preserve">昌平二中篮球场、农学院篮球场、华电、平西府宏福苑篮球场等地  看情况定 </t>
  </si>
  <si>
    <t>浮标</t>
  </si>
  <si>
    <t>小斯</t>
  </si>
  <si>
    <t>maxilla</t>
  </si>
  <si>
    <t>老包</t>
  </si>
  <si>
    <t>5、遵守时间，尊重自己和他人。</t>
  </si>
  <si>
    <t>球队建设</t>
  </si>
  <si>
    <t>职责：共同负责球队的组织协调工作、发布活动通知、制定球队的整体打法和比赛时的人员位置调度安排、球队财务收支管理、后勤保障、组织赛后聚餐等等。</t>
  </si>
  <si>
    <t>扣费说明：不经常参加活动人员进入未激活名单，未激活名单成员收取会费根据每人实际帐目情况本着化零为整方便记录等因素考虑，具体见帐目；有部分球友因生活困难及其他因素，尚有欠费，本次一并补齐。有异议者可近期与组织者沟通及并协商退费事宜。 2008 07 30</t>
  </si>
  <si>
    <t>原则上欢迎所有居住HLG地区篮球爱好者，但考虑精力有限，以龙跃苑球友为主。</t>
  </si>
  <si>
    <t>2、赛后聚餐AA制。</t>
  </si>
  <si>
    <t>6、严肃报名制度，第一次警告，第二次没报名参加活动罚款5元/人次；（临时有事不来可以网上或短信取消报名，否则按5元/人次进行扣除）</t>
  </si>
  <si>
    <t>8、对账是每个人的权利和义务，要求个人根据实际情况保证活动完个人会费不出现负数即可，出现负数1次警告、2次收取5元/次罚款。</t>
  </si>
  <si>
    <t>长期不参加活动球友名单及帐目见附表，如还能继续经常参加活动的可以激活进入大名单；
所有会员准备退费的，请暂与蓝色部队联系，约定后到球场上直接退费或电话、短信、网站信使、chen_liang@263.net等告知招商银行一卡通帐号，好方便通过银行转帐退费。</t>
  </si>
  <si>
    <t>张宇</t>
  </si>
  <si>
    <t>7、不鼓励带朋友参加活动，尤其室内活动，可能会导致现有球员无法正常活动。特殊情况带朋友参加的组织者照常收费，且组织者可根据情况安排新人是否上场活动；</t>
  </si>
  <si>
    <t>备注</t>
  </si>
  <si>
    <t>3、长期不参加活动人员请及时与组织者联系取走剩余会费或补交欠费，组织者有权利每年根据队伍实际情况斟酌扣除相应会费，暂定每年10元，请大家理解。</t>
  </si>
  <si>
    <t>2009年9月21日，扣年费10元，合计扣款220元，冲入活动公费；有异议者可近期与组织者沟通及并协商退费事宜。 2009 09 21</t>
  </si>
  <si>
    <t>网名</t>
  </si>
  <si>
    <t>当前余额</t>
  </si>
  <si>
    <t>上次余额</t>
  </si>
  <si>
    <t>球队公费</t>
  </si>
  <si>
    <t>活动费</t>
  </si>
  <si>
    <t>crow</t>
  </si>
  <si>
    <t xml:space="preserve">cqqicq </t>
  </si>
  <si>
    <t xml:space="preserve">dyj </t>
  </si>
  <si>
    <t xml:space="preserve">flynn </t>
  </si>
  <si>
    <t>mason_mei</t>
  </si>
  <si>
    <t>songcs</t>
  </si>
  <si>
    <t>安志鹏</t>
  </si>
  <si>
    <t>阿瑞斯</t>
  </si>
  <si>
    <t>初人</t>
  </si>
  <si>
    <t>大个子水手</t>
  </si>
  <si>
    <t>东昊</t>
  </si>
  <si>
    <t>飞度</t>
  </si>
  <si>
    <t xml:space="preserve">飞天舞会  </t>
  </si>
  <si>
    <t>革命人</t>
  </si>
  <si>
    <t>海洋</t>
  </si>
  <si>
    <t>赫克托尔</t>
  </si>
  <si>
    <t>红烧狗肉</t>
  </si>
  <si>
    <t>候魁</t>
  </si>
  <si>
    <t>卡萨</t>
  </si>
  <si>
    <t xml:space="preserve">蓝色部队       </t>
  </si>
  <si>
    <t>罗杰</t>
  </si>
  <si>
    <t>罗文利</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</si>
  <si>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</si>
  <si>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</si>
  <si>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</si>
  <si>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</si>
  <si>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</si>
  <si>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</si>
  <si>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</si>
  <si>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</si>
  <si>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</si>
  <si>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</si>
  <si>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</si>
  <si>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</si>
  <si>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</si>
  <si>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</si>
  <si>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</si>
  <si>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</si>
  <si>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</si>
  <si>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听风之歌</t>
  </si>
  <si>
    <t>喜来乐</t>
  </si>
  <si>
    <t>小猪哥</t>
  </si>
  <si>
    <t>夏海涛(斯琴)</t>
  </si>
  <si>
    <t>小米粥</t>
  </si>
  <si>
    <t>熊</t>
  </si>
  <si>
    <t xml:space="preserve">烟云 </t>
  </si>
  <si>
    <t>周昊</t>
  </si>
  <si>
    <t>种田人</t>
  </si>
  <si>
    <t>合计</t>
  </si>
  <si>
    <t>1349元</t>
  </si>
  <si>
    <t>平均活动费用/人/次</t>
  </si>
  <si>
    <t>场地费用</t>
  </si>
  <si>
    <t>车费</t>
  </si>
  <si>
    <t>水费+杯</t>
  </si>
  <si>
    <t>汪汪（旺财）</t>
  </si>
  <si>
    <t>往事随风</t>
  </si>
  <si>
    <t>吴长波</t>
  </si>
  <si>
    <t>无语伦比</t>
  </si>
  <si>
    <t>土豆二师兄</t>
  </si>
  <si>
    <t xml:space="preserve">
参加活动25人；
交会费：东昊200元、songcs200元、技巧100元、斯琴100元
</t>
  </si>
  <si>
    <t>参加活动18人</t>
  </si>
  <si>
    <t>2008年7月前余额</t>
  </si>
  <si>
    <t>2008年7月30日扣会费</t>
  </si>
  <si>
    <t>2008年7月份以后余额</t>
  </si>
  <si>
    <t>2009年扣会费</t>
  </si>
  <si>
    <t>2009年9月21日后余额</t>
  </si>
  <si>
    <t>DG11</t>
  </si>
  <si>
    <t>Jesseh</t>
  </si>
  <si>
    <t>like0</t>
  </si>
  <si>
    <t>lookworld</t>
  </si>
  <si>
    <t>lovezhj</t>
  </si>
  <si>
    <t>markwei</t>
  </si>
  <si>
    <t>MAS</t>
  </si>
  <si>
    <t>qingke</t>
  </si>
  <si>
    <t>winchi</t>
  </si>
  <si>
    <t>2008年3月12日退招行一卡通：74.12</t>
  </si>
  <si>
    <t>房志奇</t>
  </si>
  <si>
    <t>风之舞者</t>
  </si>
  <si>
    <t>何斌</t>
  </si>
  <si>
    <t>护月</t>
  </si>
  <si>
    <t>家在回龙</t>
  </si>
  <si>
    <t>焦点</t>
  </si>
  <si>
    <t>九万</t>
  </si>
  <si>
    <t>孔大兴</t>
  </si>
  <si>
    <t>葵花点穴手</t>
  </si>
  <si>
    <t>凉开水</t>
  </si>
  <si>
    <t>林中一</t>
  </si>
  <si>
    <t>刘鑫</t>
  </si>
  <si>
    <t>鲁蒙托</t>
  </si>
  <si>
    <t>2008年6月8日转玩物账上；108.52</t>
  </si>
  <si>
    <t>拿摩颅</t>
  </si>
  <si>
    <t>南果梨</t>
  </si>
  <si>
    <t>抢先一步</t>
  </si>
  <si>
    <t>宋海龙</t>
  </si>
  <si>
    <t>2009年4月转入</t>
  </si>
  <si>
    <t>王瞄</t>
  </si>
  <si>
    <t>乌克兰小黑</t>
  </si>
  <si>
    <t>未老猫</t>
  </si>
  <si>
    <t>献福</t>
  </si>
  <si>
    <t>阳光</t>
  </si>
  <si>
    <t>姚东</t>
  </si>
  <si>
    <t>悠然爸</t>
  </si>
  <si>
    <t>张新红</t>
  </si>
  <si>
    <t>张鑫</t>
  </si>
  <si>
    <t>正儿八经</t>
  </si>
  <si>
    <t>组织后卫</t>
  </si>
  <si>
    <t>陆波</t>
  </si>
  <si>
    <t>李红飞</t>
  </si>
  <si>
    <t>篮板狂人</t>
  </si>
  <si>
    <t>2010年1月3日，cqoicq、小猪哥、小米粥、熊、大个子水手、海洋、DYJ等人加入未激活名单</t>
  </si>
  <si>
    <t>个人根据实际情况保证活动完会费不出现负数即可，可不定期交纳100元或50元会费补充，按人按次计费，每次活动后会在财务记录中体现费用开支情况。成为会员可以和大家一起活动、打球，但并不能够保证在比赛时能够上场.</t>
  </si>
  <si>
    <t>缴费方法</t>
  </si>
  <si>
    <t>1、室内球场费用、水及杯费、球费、药费等其他杂费。按照实际发生的数目计算。</t>
  </si>
  <si>
    <t>回龙观网 龙跃苑分坛 找篮球活动通知 跟贴报名参加，然后按时到通知的集合地点寻找篮球队人马即可；</t>
  </si>
  <si>
    <t>欢迎龙跃苑球友，能经常参加活动的新人参加，参加时可报名并留手机号码，以方便有天气或其他变化时便于通知到位。前三次活动费用按参加人数AA平均费用+10元凑整作为球队公费，和球队一起活动三次且经球队三人推荐即可加入球队大名单。进入未激活名单需要安装上述程序重新参加活动。</t>
  </si>
  <si>
    <t>根据实际情况定，每次注意通知。暂定平西府室内，周三19:30-21:30,周日15:00-17:00</t>
  </si>
  <si>
    <t>4、连续一年不参加活动的球友进入未激活名单，如不准备再次参加可以申请全额退费，初步考虑连续一年不参加活动的也不要求退费的，每年扣除10元管理费用冲入球队公费用于购买篮球等事宜，直到扣完为止，敬请理解。</t>
  </si>
  <si>
    <t>新人参加办法：不定期开放新人加入名额，要求为龙跃苑球友，身体健康，能经常参加篮球活动，能及时报名，前三次AA+10元，参加三次后经球队三位球友推荐可正式成为会员。活动时注意保护自己和保护他人，有团队精神。</t>
  </si>
  <si>
    <t>2010年扣会费</t>
  </si>
  <si>
    <t xml:space="preserve">队长 蓝色部队
教练组：吴长波、老硬盘、初人
领队组：长天、旺财、往事随风
财务组：死赖得黑、东昊、mason
裁判组：长天、玩物、卡萨、彭二、阿瑞斯
娱乐组（FB、台球、杀人）：李博彦 飞度 </t>
  </si>
  <si>
    <t>参加活动13人。
交会费：吴长波100元</t>
  </si>
  <si>
    <t>张宇(月花无梦)</t>
  </si>
  <si>
    <t>参加活动20人，
交会费：初人100元、死赖300元、长天200元、罗文利100元；flynn100元；合计800元；</t>
  </si>
  <si>
    <t>当前余额</t>
  </si>
  <si>
    <t>上次余额</t>
  </si>
  <si>
    <t>球队公费</t>
  </si>
  <si>
    <t>活动费</t>
  </si>
  <si>
    <t>crow</t>
  </si>
  <si>
    <t xml:space="preserve">flynn </t>
  </si>
  <si>
    <t>mason_mei</t>
  </si>
  <si>
    <t>songcs</t>
  </si>
  <si>
    <t>安志鹏</t>
  </si>
  <si>
    <t>阿瑞斯</t>
  </si>
  <si>
    <t>初人</t>
  </si>
  <si>
    <t>东昊</t>
  </si>
  <si>
    <t>飞度</t>
  </si>
  <si>
    <t xml:space="preserve">飞天舞会  </t>
  </si>
  <si>
    <t>革命人</t>
  </si>
  <si>
    <t>赫克托尔</t>
  </si>
  <si>
    <t>红烧狗肉</t>
  </si>
  <si>
    <t>候魁</t>
  </si>
  <si>
    <t>卡萨</t>
  </si>
  <si>
    <t xml:space="preserve">蓝色部队       </t>
  </si>
  <si>
    <t>罗杰</t>
  </si>
  <si>
    <t>罗文利</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</si>
  <si>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</si>
  <si>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</si>
  <si>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</si>
  <si>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</si>
  <si>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</si>
  <si>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</si>
  <si>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</si>
  <si>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</si>
  <si>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</si>
  <si>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</si>
  <si>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</si>
  <si>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</si>
  <si>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</si>
  <si>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</si>
  <si>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</si>
  <si>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</si>
  <si>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</si>
  <si>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</si>
  <si>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</si>
  <si>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</si>
  <si>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无语伦比</t>
  </si>
  <si>
    <t>土豆二师兄</t>
  </si>
  <si>
    <t>听风之歌</t>
  </si>
  <si>
    <t>喜来乐</t>
  </si>
  <si>
    <t>夏海涛(斯琴)</t>
  </si>
  <si>
    <t xml:space="preserve">烟云 </t>
  </si>
  <si>
    <t>张宇(月花无梦)</t>
  </si>
  <si>
    <t>周昊</t>
  </si>
  <si>
    <t>种田人</t>
  </si>
  <si>
    <t>合计</t>
  </si>
  <si>
    <t>平均活动费用/人/次</t>
  </si>
  <si>
    <t>场地费用</t>
  </si>
  <si>
    <t>车费</t>
  </si>
  <si>
    <t>水费+杯</t>
  </si>
  <si>
    <t xml:space="preserve">
参加活动14人；
场地费与矩阵各半，150元；
交会费：初人100、彭二100、飞天100、硬盘200元，共计500元
</t>
  </si>
  <si>
    <t>参加活动17人；
交会费0人
FB：蓝布、死赖、旺财、老吴、硬盘、长天、飞度7人共计266元，每人38元，蓝布交。
将球馆球打爆，赔偿球花费60元；买跌打损伤药和创可贴20元，哨10元，合计公费剩余1349-90元=1259元；</t>
  </si>
  <si>
    <t>参加活动12人</t>
  </si>
  <si>
    <t>交会费：飞度200元、赫克托尔100元、安志鹏100元、罗杰100元；合计500元
FB：蓝布、吴长波、长天、旺财、死赖、随风6人180元，合计30元/人，蓝布交</t>
  </si>
  <si>
    <t>当前余额</t>
  </si>
  <si>
    <t>mason_mei</t>
  </si>
  <si>
    <t>songcs</t>
  </si>
  <si>
    <t>赫克托尔</t>
  </si>
  <si>
    <t>罗杰</t>
  </si>
  <si>
    <t>罗文利</t>
  </si>
  <si>
    <t>老硬盘</t>
  </si>
  <si>
    <t>老草</t>
  </si>
  <si>
    <t>李洪峰</t>
  </si>
  <si>
    <t>李博彦</t>
  </si>
  <si>
    <t>李红波</t>
  </si>
  <si>
    <t>李希义</t>
  </si>
  <si>
    <t xml:space="preserve">刘峰 </t>
  </si>
  <si>
    <t xml:space="preserve">麦当劳 </t>
  </si>
  <si>
    <t>平均活动费用/人/次</t>
  </si>
  <si>
    <t xml:space="preserve">
参加活动13人；
场地费与兄弟联盟各半，150元；
交会费：初人400、阿瑞斯200元、旺财200元共计800元
买正品摩腾GS7+运费：160元，球衣运费12元，会费剩余1087元</t>
  </si>
  <si>
    <t>参加活动20人；
FB：旺财、长天、随风、硬盘、老吴、罗文利、死赖、蓝布合计368元，蓝布交，每人46元；</t>
  </si>
  <si>
    <t>参加活动18人
年末答谢家属聚餐：金尊万家FB合计950元，公费赞助500元，450元AA，蓝布、死赖、老吴、硬盘、随风、兔子脚、mason、长天、旺财、博彦10家，每人45元；
火烈鸟KTV
蓝布、随风、长天、旺财四家合计120元，每人30元；
交会费：mason200元
公费剩余1087-500=587元；</t>
  </si>
  <si>
    <t>当前余额</t>
  </si>
  <si>
    <t>安志鹏</t>
  </si>
  <si>
    <t>阿瑞斯</t>
  </si>
  <si>
    <t>初人</t>
  </si>
  <si>
    <t>东昊</t>
  </si>
  <si>
    <t>飞度</t>
  </si>
  <si>
    <t xml:space="preserve">飞天舞会  </t>
  </si>
  <si>
    <t>革命人</t>
  </si>
  <si>
    <t>候魁</t>
  </si>
  <si>
    <t>卡萨</t>
  </si>
  <si>
    <t>罗文利</t>
  </si>
  <si>
    <t>平均活动费用/人/次</t>
  </si>
  <si>
    <t>参加活动11人，新人康健30元，充抵本次活动会费，本次活动会费270元；</t>
  </si>
  <si>
    <t>2月15日：
旺财交会费100元；
台球：蓝布、旺财、长天、老吴各10元，蓝布交
FB：蓝布、长天、旺财、老吴合计240元，蓝布带家属90元，长天、旺财、老吴各50元；
2月17日打球：18人
交会费：旺财200元；
FB：蓝布、旺财、老吴每人32元，东北馆，蓝布交</t>
  </si>
  <si>
    <t>参加活动16人；</t>
  </si>
  <si>
    <t>参加活动11人，
交会费：死赖300元，旺财杯5元；蓝布支出1500元；</t>
  </si>
  <si>
    <t>当前余额</t>
  </si>
  <si>
    <t>mason_mei</t>
  </si>
  <si>
    <t>罗杰</t>
  </si>
  <si>
    <t xml:space="preserve">毛毛兔子脚老公 </t>
  </si>
  <si>
    <t>努力活着</t>
  </si>
  <si>
    <t>彭海军</t>
  </si>
  <si>
    <t>朋大义</t>
  </si>
  <si>
    <t>千千阙歌</t>
  </si>
  <si>
    <t>前锋</t>
  </si>
  <si>
    <t>死赖得黑</t>
  </si>
  <si>
    <t>长天</t>
  </si>
  <si>
    <t xml:space="preserve">玩物丧志 </t>
  </si>
  <si>
    <t>汪汪（旺财）</t>
  </si>
  <si>
    <t>吴长波</t>
  </si>
  <si>
    <t>无语伦比</t>
  </si>
  <si>
    <t>土豆二师兄</t>
  </si>
  <si>
    <t>听风之歌</t>
  </si>
  <si>
    <t>喜来乐</t>
  </si>
  <si>
    <t>夏海涛(斯琴)</t>
  </si>
  <si>
    <t xml:space="preserve">烟云 </t>
  </si>
  <si>
    <t>张宇(月花无梦)</t>
  </si>
  <si>
    <t>周昊</t>
  </si>
  <si>
    <t>种田人</t>
  </si>
  <si>
    <t>合计</t>
  </si>
  <si>
    <t>平均活动费用/人/次</t>
  </si>
  <si>
    <t>场地费用</t>
  </si>
  <si>
    <t>场地费用</t>
  </si>
  <si>
    <t>车费</t>
  </si>
  <si>
    <t>水费+杯</t>
  </si>
  <si>
    <t>与和谐比赛，各150元；
交会费：长天500元、阿瑞斯100元、旺财-50元（台球）；</t>
  </si>
  <si>
    <t>玩物早走0.5次，初人晚来0.5次；
交会费：李希义100元，夏海涛100元；
骨头庄FB：吴长波、死赖、旺财、长天、初人、蓝布合计180元，蓝布交，每人30元</t>
  </si>
  <si>
    <t>与星期三俱乐部比赛，各150元；</t>
  </si>
  <si>
    <t>参加活动16人；
交会费：mason200元、罗文利100元、随风300元、旺财100元、彭二200元、小韩200元；合计1100元</t>
  </si>
  <si>
    <t>网名</t>
  </si>
  <si>
    <t>当前余额</t>
  </si>
  <si>
    <t>上次余额</t>
  </si>
  <si>
    <t>球队公费</t>
  </si>
  <si>
    <t>活动费</t>
  </si>
  <si>
    <t>crow</t>
  </si>
  <si>
    <t xml:space="preserve">flynn </t>
  </si>
  <si>
    <t>mason_mei</t>
  </si>
  <si>
    <t>songcs</t>
  </si>
  <si>
    <t>安志鹏</t>
  </si>
  <si>
    <t>阿瑞斯</t>
  </si>
  <si>
    <t>初人</t>
  </si>
  <si>
    <t>东昊</t>
  </si>
  <si>
    <t>飞度</t>
  </si>
  <si>
    <t xml:space="preserve">飞天舞会  </t>
  </si>
  <si>
    <t>革命人</t>
  </si>
  <si>
    <t>赫克托尔</t>
  </si>
  <si>
    <t>红烧狗肉</t>
  </si>
  <si>
    <t>候魁</t>
  </si>
  <si>
    <t>卡萨</t>
  </si>
  <si>
    <t xml:space="preserve">蓝色部队       </t>
  </si>
  <si>
    <t>罗杰</t>
  </si>
  <si>
    <t>罗文利</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</si>
  <si>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</si>
  <si>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</si>
  <si>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</si>
  <si>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</si>
  <si>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</si>
  <si>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</si>
  <si>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</si>
  <si>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</si>
  <si>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</si>
  <si>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</si>
  <si>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</si>
  <si>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</si>
  <si>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</si>
  <si>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</si>
  <si>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</si>
  <si>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</si>
  <si>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</si>
  <si>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</si>
  <si>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</si>
  <si>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</si>
  <si>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无语伦比</t>
  </si>
  <si>
    <t>土豆二师兄</t>
  </si>
  <si>
    <t>听风之歌</t>
  </si>
  <si>
    <t>喜来乐</t>
  </si>
  <si>
    <t>夏海涛(斯琴)</t>
  </si>
  <si>
    <t xml:space="preserve">烟云 </t>
  </si>
  <si>
    <t>张宇(月花无梦)</t>
  </si>
  <si>
    <t>周昊</t>
  </si>
  <si>
    <t>种田人</t>
  </si>
  <si>
    <t>合计</t>
  </si>
  <si>
    <t>平均活动费用/人/次</t>
  </si>
  <si>
    <t>场地费用</t>
  </si>
  <si>
    <t>车费</t>
  </si>
  <si>
    <t>水费+杯</t>
  </si>
  <si>
    <t>与星期三俱乐部比赛，各150元；</t>
  </si>
  <si>
    <t>参加活动13人；
交会费：吴长波300元、老硬盘300元、flynn200元；合计800元；
fb：旺财、长天、死赖、老吴、蓝布合计200元，蓝布交。</t>
  </si>
  <si>
    <t>玩物记账：硬盘,旺才,长天,候魁,罗文利,老吴,死赖,飞天,彭二,玩物 
交会费：玩物150场地+10.5纸杯；</t>
  </si>
  <si>
    <t>网名</t>
  </si>
  <si>
    <t>当前余额</t>
  </si>
  <si>
    <t>上次余额</t>
  </si>
  <si>
    <t>球队公费</t>
  </si>
  <si>
    <t>活动费</t>
  </si>
  <si>
    <t>crow</t>
  </si>
  <si>
    <t xml:space="preserve">flynn </t>
  </si>
  <si>
    <t>mason_mei</t>
  </si>
  <si>
    <t>songcs</t>
  </si>
  <si>
    <t>安志鹏</t>
  </si>
  <si>
    <t>阿瑞斯</t>
  </si>
  <si>
    <t>初人</t>
  </si>
  <si>
    <t>东昊</t>
  </si>
  <si>
    <t>飞度</t>
  </si>
  <si>
    <t xml:space="preserve">飞天舞会  </t>
  </si>
  <si>
    <t>革命人</t>
  </si>
  <si>
    <t>赫克托尔</t>
  </si>
  <si>
    <t>红烧狗肉</t>
  </si>
  <si>
    <t>候魁</t>
  </si>
  <si>
    <t>卡萨</t>
  </si>
  <si>
    <t xml:space="preserve">蓝色部队       </t>
  </si>
  <si>
    <t>罗杰</t>
  </si>
  <si>
    <t>罗文利</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</si>
  <si>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</si>
  <si>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</si>
  <si>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</si>
  <si>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</si>
  <si>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</si>
  <si>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</si>
  <si>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</si>
  <si>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</si>
  <si>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</si>
  <si>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</si>
  <si>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</si>
  <si>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</si>
  <si>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</si>
  <si>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</si>
  <si>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</si>
  <si>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</si>
  <si>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</si>
  <si>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</si>
  <si>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</si>
  <si>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</si>
  <si>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无语伦比</t>
  </si>
  <si>
    <t>土豆二师兄</t>
  </si>
  <si>
    <t>听风之歌</t>
  </si>
  <si>
    <t>喜来乐</t>
  </si>
  <si>
    <t>夏海涛(斯琴)</t>
  </si>
  <si>
    <t xml:space="preserve">烟云 </t>
  </si>
  <si>
    <t>周昊</t>
  </si>
  <si>
    <t>种田人</t>
  </si>
  <si>
    <t>合计</t>
  </si>
  <si>
    <t>平均活动费用/人/次</t>
  </si>
  <si>
    <t>场地费用</t>
  </si>
  <si>
    <t>车费</t>
  </si>
  <si>
    <t>水费+杯</t>
  </si>
  <si>
    <t>参加活动16人；
交会费：旺财200元、红烧狗肉补-200元；
FB：蓝布、旺财、老吴、硬盘各20元；</t>
  </si>
  <si>
    <t>交会费：飞天50元;
倪哥食府FB：老吴、东昊、长天、旺财、硬盘、死赖、蓝布共7人合计224元，每人32元，蓝布交</t>
  </si>
  <si>
    <t>参加活动19人；
交会费：土豆200元；无语伦比200元、初人100元、东昊100元、卡萨100元，合计700元；
FB：蓝布、死赖、吴长波、长天、旺财、夏海涛、罗文利、卡萨，合计296元，每人37元；</t>
  </si>
  <si>
    <t>周三对路政局，场地费对方出，水+杯12元，从会费扣除，会费剩余575元；
周日参加活动19人；
侯魁交会费100元；</t>
  </si>
  <si>
    <t>周三对星期三俱乐部，AA场地费，150元；
赫克托尔交会费：74.5元（海冬青转交）</t>
  </si>
  <si>
    <t>当前余额</t>
  </si>
  <si>
    <t xml:space="preserve">flynn </t>
  </si>
  <si>
    <t>安志鹏</t>
  </si>
  <si>
    <t>革命人</t>
  </si>
  <si>
    <t>候魁</t>
  </si>
  <si>
    <t xml:space="preserve">蓝色部队       </t>
  </si>
  <si>
    <t xml:space="preserve">麦当劳 </t>
  </si>
  <si>
    <t xml:space="preserve">烟云 </t>
  </si>
  <si>
    <t>周昊</t>
  </si>
  <si>
    <t>种田人</t>
  </si>
  <si>
    <t>合计</t>
  </si>
  <si>
    <t>初人、彭二 去医院，各算半场。</t>
  </si>
  <si>
    <t xml:space="preserve">参加活动11人；
补扣5人费用： 死赖72.05、旺财138.51、吴长波138.51、无语伦比22.42、土豆7.42 ；
说明：从2009年11月8日开始：因帐目笔误，死赖、旺财、吴长波、无语伦比、土豆二师兄每次帐目页的第二次活动扣费均为1元，特此更正。          
更正方法：参加活动人员，扣除实际会费减1元； 未参加活动，补1元          
扣费为负，补费为正，2010年5月3日扣费；          
2009-11-8：死赖、旺财、吴长波、无语伦比、土豆  每人扣1元，实际应扣13.5元，补扣-12.5元； 
2009年12月6日 死赖、旺财、吴长波 补扣-12.57元；无语伦比、土豆未参加，补+1元 
2010年1月4日 死赖、旺财、吴长波 补扣-16.33元；无语伦比、土豆 补+1元 
2010年1月17日 死赖、旺财、吴长波 补扣-16.65元；无语伦比、土豆 补+1元 
2010年1月31日 死赖、旺财、吴长波 无语伦比 补扣-14.00元；土豆 补+1元 
2010年2月17日 死赖帐目正常； 旺财、吴长波 补扣-15.67元； 无语伦比、土豆 补+1元 
2010年3月7日 旺财、吴长波 补扣-13.29元； 无语伦比、土豆 补+1元 
2010年3月21日 旺财、吴长波 补扣-22.08元； 无语伦比、土豆 补+1元 
2010年4月11日 旺财、吴长波 无语伦比、土豆 补扣-15.42元； </t>
  </si>
  <si>
    <t>参加活动20人；
交会费：长天300元、夏海涛100、小韩200、旺财200、死赖300元 合计1100元；
FB：蓝布、老吴、随风、死赖4人合计180元，小李CP，每人45元；
蓝布支出：700元</t>
  </si>
  <si>
    <t>5月12日，周三，场地费对手出、水+杯 12元，会费支出，会费剩余575-12=563元；
5月16人，参加活动16人，交会费吴长波500元、飞度200元；</t>
  </si>
  <si>
    <t>网名</t>
  </si>
  <si>
    <t>当前余额</t>
  </si>
  <si>
    <t>上次余额</t>
  </si>
  <si>
    <t>球队公费</t>
  </si>
  <si>
    <t>活动费</t>
  </si>
  <si>
    <t>crow</t>
  </si>
  <si>
    <t xml:space="preserve">flynn </t>
  </si>
  <si>
    <t>mason_mei</t>
  </si>
  <si>
    <t>songcs</t>
  </si>
  <si>
    <t>安志鹏</t>
  </si>
  <si>
    <t>阿瑞斯</t>
  </si>
  <si>
    <t>初人</t>
  </si>
  <si>
    <t>东昊</t>
  </si>
  <si>
    <t>飞度</t>
  </si>
  <si>
    <t xml:space="preserve">飞天舞会  </t>
  </si>
  <si>
    <t>革命人</t>
  </si>
  <si>
    <t>赫克托尔</t>
  </si>
  <si>
    <t>红烧狗肉</t>
  </si>
  <si>
    <t>候魁</t>
  </si>
  <si>
    <t>卡萨</t>
  </si>
  <si>
    <t xml:space="preserve">蓝色部队       </t>
  </si>
  <si>
    <t>罗杰</t>
  </si>
  <si>
    <t>罗文利</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</si>
  <si>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</si>
  <si>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</si>
  <si>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</si>
  <si>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</si>
  <si>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</si>
  <si>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</si>
  <si>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</si>
  <si>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</si>
  <si>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</si>
  <si>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</si>
  <si>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</si>
  <si>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</si>
  <si>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</si>
  <si>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</si>
  <si>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</si>
  <si>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</si>
  <si>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</si>
  <si>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</si>
  <si>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</si>
  <si>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</si>
  <si>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无语伦比</t>
  </si>
  <si>
    <t>土豆二师兄</t>
  </si>
  <si>
    <t>听风之歌</t>
  </si>
  <si>
    <t>喜来乐</t>
  </si>
  <si>
    <t>夏海涛(斯琴)</t>
  </si>
  <si>
    <t xml:space="preserve">烟云 </t>
  </si>
  <si>
    <t>张宇(月花无梦)</t>
  </si>
  <si>
    <t>周昊</t>
  </si>
  <si>
    <t>种田人</t>
  </si>
  <si>
    <t>合计</t>
  </si>
  <si>
    <t>平均活动费用/人/次</t>
  </si>
  <si>
    <t>场地费用</t>
  </si>
  <si>
    <t>车费</t>
  </si>
  <si>
    <t>水费+杯</t>
  </si>
  <si>
    <t>参加活动18人，其中新人一刀：30元加入会费，会费剩余
563+30=593元，
交会费：阿瑞斯100元、旺财100元，死赖180元
FB：蓝布、死赖、初人、阿瑞斯共，120元，死赖交</t>
  </si>
  <si>
    <t>参加活动13人；
FB：蓝布、硬盘、李博彦、老吴、死赖、随风、旺财、长天8人，184元，每人23元，蓝布交</t>
  </si>
  <si>
    <t>参加活动19人；
交会费：旺财200元，硬盘100元；</t>
  </si>
  <si>
    <t>新人：大林 第一次 30元；充抵本次活动费，本次活动费用270元
交会费：老硬盘200元；</t>
  </si>
  <si>
    <t>6月5日：周六
华北电力与流星花园比赛：
参加活动12人；
场地费用：200元；
水+杯12元；
FB：小李：153+160 = 313元；
开心果：137元
蓝布、随风、旺财、长天、硬盘、彭二、阿瑞斯、初人、玩物合计450元，蓝布交，每人50元；
交会费：罗文利100元、彭二200元，合计300元</t>
  </si>
  <si>
    <t>参加活动19人
交会费：东昊200元、兔子脚200元、songcs100元，合计500元</t>
  </si>
  <si>
    <t>小韩</t>
  </si>
  <si>
    <t>大林</t>
  </si>
  <si>
    <t>新增小韩，大林；
交会费：李博彦100、小韩200、初人200、随风300、玩物200；
大林30元充抵球费，本次场地费270元</t>
  </si>
  <si>
    <t xml:space="preserve">mason、死赖、旺财、卡萨、硬盘、随风X2、夏海涛、老吴、狗肉、赫克托尔、彭二、初人、小韩、玩物、侯魁、李希义、阿瑞斯、东昊共19人；
水+杯：19元；
死赖交杯钱+杯：309元；
CP： 玩物、随风、老吴、旺财、东昊、死赖共174元 死赖交，每人29元；
</t>
  </si>
  <si>
    <t>网名</t>
  </si>
  <si>
    <t>当前余额</t>
  </si>
  <si>
    <t>上次余额</t>
  </si>
  <si>
    <t>球队公费</t>
  </si>
  <si>
    <t>活动费</t>
  </si>
  <si>
    <t>crow</t>
  </si>
  <si>
    <t xml:space="preserve">flynn </t>
  </si>
  <si>
    <t>mason_mei</t>
  </si>
  <si>
    <t>songcs</t>
  </si>
  <si>
    <t>安志鹏</t>
  </si>
  <si>
    <t>阿瑞斯</t>
  </si>
  <si>
    <t>初人</t>
  </si>
  <si>
    <t>东昊</t>
  </si>
  <si>
    <t>飞度</t>
  </si>
  <si>
    <t xml:space="preserve">飞天舞会  </t>
  </si>
  <si>
    <t>革命人</t>
  </si>
  <si>
    <t>赫克托尔</t>
  </si>
  <si>
    <t>红烧狗肉</t>
  </si>
  <si>
    <t>候魁</t>
  </si>
  <si>
    <t>卡萨</t>
  </si>
  <si>
    <t xml:space="preserve">蓝色部队       </t>
  </si>
  <si>
    <t>罗杰</t>
  </si>
  <si>
    <t>罗文利</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</si>
  <si>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</si>
  <si>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</si>
  <si>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</si>
  <si>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</si>
  <si>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</si>
  <si>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</si>
  <si>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</si>
  <si>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</si>
  <si>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</si>
  <si>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</si>
  <si>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</si>
  <si>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</si>
  <si>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</si>
  <si>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</si>
  <si>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</si>
  <si>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</si>
  <si>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</si>
  <si>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听风之歌</t>
  </si>
  <si>
    <t>喜来乐</t>
  </si>
  <si>
    <t xml:space="preserve">烟云 </t>
  </si>
  <si>
    <t>张宇(月花无梦)</t>
  </si>
  <si>
    <t>周昊</t>
  </si>
  <si>
    <t>种田人</t>
  </si>
  <si>
    <t>合计</t>
  </si>
  <si>
    <t>平均活动费用/人/次</t>
  </si>
  <si>
    <t>场地费用</t>
  </si>
  <si>
    <t>车费</t>
  </si>
  <si>
    <t>水费+杯</t>
  </si>
  <si>
    <t>参加活动21人；
交会费：侯魁200元、小韩100元，大林50元</t>
  </si>
  <si>
    <t>水加杯：24元；
参加活动21人；
交会费：彭二、旺财、大林各100元；
FB：蓝布、随风、硬盘、老吴、旺财、长天、flynn、李博彦8人，共176元，每人22元，吴长波交。</t>
  </si>
  <si>
    <t>参加活动8人；
4人临时有事退出活动，本次不足10人，公费补贴支出100元；
公费剩余593-100=493元；
FB：蓝布、旺财、博彦、死赖 共计108元，每人27元；</t>
  </si>
  <si>
    <t>汪汪（旺财）</t>
  </si>
  <si>
    <t>往事随风</t>
  </si>
  <si>
    <t>吴长波</t>
  </si>
  <si>
    <t>无语伦比</t>
  </si>
  <si>
    <t>土豆二师兄</t>
  </si>
  <si>
    <t>夏海涛</t>
  </si>
  <si>
    <t>参加活动26人；
交会费：吴长波300元、阿瑞斯200元、夏海涛100元；
周五成都小吃、小李肉串：共180元 
蓝布、旺财、彭二、死赖每人30元；
随风、吴长波、夏海涛、飞度 每人15元；
初人、玩物、博彦不记账；
周六小李肉串合计225元；
蓝布X2、旺财、吴长波、死赖、随风、博彦、阿瑞斯、彭二  共9人；每人25元；</t>
  </si>
  <si>
    <t>网名</t>
  </si>
  <si>
    <t>当前余额</t>
  </si>
  <si>
    <t>上次余额</t>
  </si>
  <si>
    <t>球队公费</t>
  </si>
  <si>
    <t>活动费</t>
  </si>
  <si>
    <t>crow</t>
  </si>
  <si>
    <t xml:space="preserve">flynn </t>
  </si>
  <si>
    <t>mason_mei</t>
  </si>
  <si>
    <t>songcs</t>
  </si>
  <si>
    <t>安志鹏</t>
  </si>
  <si>
    <t>阿瑞斯</t>
  </si>
  <si>
    <t>初人</t>
  </si>
  <si>
    <t>大林</t>
  </si>
  <si>
    <t>东昊</t>
  </si>
  <si>
    <t>飞度</t>
  </si>
  <si>
    <t xml:space="preserve">飞天舞会  </t>
  </si>
  <si>
    <t>革命人</t>
  </si>
  <si>
    <t>赫克托尔</t>
  </si>
  <si>
    <t>红烧狗肉</t>
  </si>
  <si>
    <t>候魁</t>
  </si>
  <si>
    <t>卡萨</t>
  </si>
  <si>
    <t xml:space="preserve">蓝色部队       </t>
  </si>
  <si>
    <t>罗杰</t>
  </si>
  <si>
    <t>罗文利</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</si>
  <si>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</si>
  <si>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</si>
  <si>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</si>
  <si>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</si>
  <si>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</si>
  <si>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</si>
  <si>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</si>
  <si>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</si>
  <si>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</si>
  <si>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</si>
  <si>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</si>
  <si>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</si>
  <si>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</si>
  <si>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</si>
  <si>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</si>
  <si>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</si>
  <si>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</si>
  <si>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</si>
  <si>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</si>
  <si>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</si>
  <si>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无语伦比</t>
  </si>
  <si>
    <t>土豆二师兄</t>
  </si>
  <si>
    <t>听风之歌</t>
  </si>
  <si>
    <t>喜来乐</t>
  </si>
  <si>
    <t>夏海涛</t>
  </si>
  <si>
    <t>小韩</t>
  </si>
  <si>
    <t xml:space="preserve">烟云 </t>
  </si>
  <si>
    <t>张宇(月花无梦)</t>
  </si>
  <si>
    <t>周昊</t>
  </si>
  <si>
    <t>种田人</t>
  </si>
  <si>
    <t>合计</t>
  </si>
  <si>
    <t>平均活动费用/人/次</t>
  </si>
  <si>
    <t>场地费用</t>
  </si>
  <si>
    <t>车费</t>
  </si>
  <si>
    <t>水费+杯</t>
  </si>
  <si>
    <t>参加活动12人；
交会费：赫克托尔200元；
蓝布支700元；</t>
  </si>
  <si>
    <t>交会费：玩物200元、mason200元、李希义100元；
水+杯：14元</t>
  </si>
  <si>
    <t>农学院对兄弟联盟：
参加人数7人；</t>
  </si>
  <si>
    <t>参加活动20人；
交会费：旺财200、songcs100、技巧100、硬盘300、彭二200，合计900元。
FB：随风、旺财、死赖、FLYNN、初人、蓝布、吴长波共7人，147元，每人21元；</t>
  </si>
  <si>
    <t>大林</t>
  </si>
  <si>
    <t>夏海涛</t>
  </si>
  <si>
    <t>小韩</t>
  </si>
  <si>
    <t>农学院对兄弟联盟，
参加12人，
水+杯：14元；</t>
  </si>
  <si>
    <t>官厅水库：5家（旺财、蓝布、随风、mason、硬盘），花费230+120+600=950；每家花190元，
交费：mason300、旺财300、硬盘300；剩余110元算交会费：
交会费：旺财110元、硬盘110元、mason110元、随风-190元；狗肉200元、张宇100元；
参加活动18人；</t>
  </si>
  <si>
    <t>交会费：死赖50元，随风100元；</t>
  </si>
  <si>
    <t>参加活动20人
交会费：随风600元，侯魁200元、阿瑞斯100元，初人200元，合计1100元；
FB：随风、老吴、侯魁、死赖、蓝布合计85元，每人17元；</t>
  </si>
  <si>
    <t>平西府对龙腾：
交会费：李博彦200元；
FB：蓝布、老吴、旺财、死赖、侯魁、博彦共135元每人22.5元</t>
  </si>
  <si>
    <t>水费(1)+杯</t>
  </si>
  <si>
    <t>水费（2）+杯</t>
  </si>
  <si>
    <t>参加活动18人
交会费：初人300元；
FB:死赖、侯魁、旺财、老吴、随风、彭二合计105元，死赖交</t>
  </si>
  <si>
    <t>水费（3）+杯</t>
  </si>
  <si>
    <t>参加活动：17人
交会费：长天300元、flynn100元；
FB：死赖、侯魁、老吴、旺财、蓝布、长天，合计108元，蓝布交</t>
  </si>
  <si>
    <t>水费(4)+杯(1)</t>
  </si>
  <si>
    <t>昨晚打球名单：
老吴、旺财、随风、长天、songcs、赫克托尔、斯莱
初人、小韩、玩物、阿瑞斯、长毛狗、博彦、东昊
共14人
黄志刚(819289560) 09:43:07
fb 5人
东昊、旺财、长天、博彦、斯莱 75 死赖出
死赖 交会费：300+60元；</t>
  </si>
  <si>
    <t>网名</t>
  </si>
  <si>
    <t>当前余额</t>
  </si>
  <si>
    <t>上次余额</t>
  </si>
  <si>
    <t>球队公费</t>
  </si>
  <si>
    <t>活动费</t>
  </si>
  <si>
    <t>crow</t>
  </si>
  <si>
    <t xml:space="preserve">flynn </t>
  </si>
  <si>
    <t>mason_mei</t>
  </si>
  <si>
    <t>songcs</t>
  </si>
  <si>
    <t>安志鹏</t>
  </si>
  <si>
    <t>阿瑞斯</t>
  </si>
  <si>
    <t>初人</t>
  </si>
  <si>
    <t>大林</t>
  </si>
  <si>
    <t>东昊</t>
  </si>
  <si>
    <t>飞度</t>
  </si>
  <si>
    <t xml:space="preserve">飞天舞会  </t>
  </si>
  <si>
    <t>革命人</t>
  </si>
  <si>
    <t>赫克托尔</t>
  </si>
  <si>
    <t>红烧狗肉</t>
  </si>
  <si>
    <t>候魁</t>
  </si>
  <si>
    <t>卡萨</t>
  </si>
  <si>
    <t xml:space="preserve">蓝色部队       </t>
  </si>
  <si>
    <t>罗杰</t>
  </si>
  <si>
    <t>罗文利</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</si>
  <si>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</si>
  <si>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</si>
  <si>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</si>
  <si>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</si>
  <si>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</si>
  <si>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</si>
  <si>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</si>
  <si>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</si>
  <si>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</si>
  <si>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</si>
  <si>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</si>
  <si>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</si>
  <si>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</si>
  <si>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</si>
  <si>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</si>
  <si>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</si>
  <si>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</si>
  <si>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</si>
  <si>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</si>
  <si>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</si>
  <si>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无语伦比</t>
  </si>
  <si>
    <t>土豆二师兄</t>
  </si>
  <si>
    <t>听风之歌</t>
  </si>
  <si>
    <t>喜来乐</t>
  </si>
  <si>
    <t>夏海涛</t>
  </si>
  <si>
    <t>小韩</t>
  </si>
  <si>
    <t xml:space="preserve">烟云 </t>
  </si>
  <si>
    <t>张宇(月花无梦)</t>
  </si>
  <si>
    <t>周昊</t>
  </si>
  <si>
    <t>种田人</t>
  </si>
  <si>
    <t>合计</t>
  </si>
  <si>
    <t>平均活动费用/人/次</t>
  </si>
  <si>
    <t>场地费用</t>
  </si>
  <si>
    <t>车费</t>
  </si>
  <si>
    <t>参加活动22人
交会费：玩物200、技巧100；
FB：死赖、蓝布、随风、旺财、长天、侯魁、博彦，7人，147，每人21元；蓝布交；</t>
  </si>
  <si>
    <t>水费(6)+杯(1)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</si>
</sst>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0.00;[Red][$￥-804]\-#,##0.00"/>
    <numFmt numFmtId="177" formatCode="0.00_);[Red]\(0.00\)"/>
    <numFmt numFmtId="178" formatCode="0.00_ ;[Red]\-0.00\ "/>
    <numFmt numFmtId="179" formatCode="&quot;Yes&quot;;&quot;Yes&quot;;&quot;No&quot;"/>
    <numFmt numFmtId="180" formatCode="&quot;True&quot;;&quot;True&quot;;&quot;False&quot;"/>
    <numFmt numFmtId="181" formatCode="&quot;On&quot;;&quot;On&quot;;&quot;Off&quot;"/>
    <numFmt numFmtId="182" formatCode="[$€-2]\ #,##0.00_);[Red]\([$€-2]\ #,##0.00\)"/>
    <numFmt numFmtId="183" formatCode="0.00_ "/>
  </numFmts>
  <fonts count="9">
    <font>
      <sz val="12"/>
      <name val="宋体"/>
      <family val="0"/>
    </font>
    <font>
      <sz val="9"/>
      <name val="宋体"/>
      <family val="0"/>
    </font>
    <font>
      <b/>
      <sz val="12"/>
      <name val="宋体"/>
      <family val="0"/>
    </font>
    <font>
      <sz val="12"/>
      <color indexed="8"/>
      <name val="宋体"/>
      <family val="0"/>
    </font>
    <font>
      <b/>
      <sz val="14"/>
      <color indexed="8"/>
      <name val="宋体"/>
      <family val="0"/>
    </font>
    <font>
      <b/>
      <sz val="12"/>
      <color indexed="8"/>
      <name val="宋体"/>
      <family val="0"/>
    </font>
    <font>
      <u val="single"/>
      <sz val="12"/>
      <color indexed="12"/>
      <name val="宋体"/>
      <family val="0"/>
    </font>
    <font>
      <u val="single"/>
      <sz val="12"/>
      <color indexed="36"/>
      <name val="宋体"/>
      <family val="0"/>
    </font>
    <font>
      <sz val="12"/>
      <color indexed="10"/>
      <name val="宋体"/>
      <family val="0"/>
    </font>
  </fonts>
  <fills count="2">
    <fill>
      <patternFill/>
    </fill>
    <fill>
      <patternFill patternType="gray125"/>
    </fill>
  </fills>
  <borders count="9">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57">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center"/>
    </xf>
    <xf numFmtId="8" fontId="3" fillId="0" borderId="1" xfId="0" applyNumberFormat="1" applyFont="1" applyBorder="1" applyAlignment="1">
      <alignment horizontal="center"/>
    </xf>
    <xf numFmtId="0" fontId="3" fillId="0" borderId="2" xfId="0" applyFont="1" applyBorder="1" applyAlignment="1">
      <alignment horizontal="center"/>
    </xf>
    <xf numFmtId="0" fontId="3" fillId="0" borderId="0" xfId="0" applyFont="1" applyAlignment="1">
      <alignment horizontal="left"/>
    </xf>
    <xf numFmtId="8" fontId="3" fillId="0" borderId="0" xfId="0" applyNumberFormat="1" applyFont="1" applyAlignment="1">
      <alignment horizontal="left"/>
    </xf>
    <xf numFmtId="0" fontId="3" fillId="0" borderId="0" xfId="0" applyFont="1" applyBorder="1" applyAlignment="1">
      <alignment horizontal="left"/>
    </xf>
    <xf numFmtId="8" fontId="3" fillId="0" borderId="1" xfId="0" applyNumberFormat="1" applyFont="1" applyBorder="1" applyAlignment="1">
      <alignment vertical="center"/>
    </xf>
    <xf numFmtId="0" fontId="3" fillId="0" borderId="2" xfId="0" applyFont="1" applyBorder="1" applyAlignment="1">
      <alignment horizontal="left"/>
    </xf>
    <xf numFmtId="0" fontId="4" fillId="0" borderId="0" xfId="0" applyFont="1" applyAlignment="1">
      <alignment horizontal="center" vertical="center"/>
    </xf>
    <xf numFmtId="8" fontId="3" fillId="0" borderId="0" xfId="0" applyNumberFormat="1" applyFont="1" applyAlignment="1">
      <alignment vertical="center"/>
    </xf>
    <xf numFmtId="8" fontId="3" fillId="0" borderId="3" xfId="0" applyNumberFormat="1" applyFont="1" applyBorder="1" applyAlignment="1">
      <alignment vertical="center"/>
    </xf>
    <xf numFmtId="8" fontId="3" fillId="0" borderId="4" xfId="0" applyNumberFormat="1" applyFont="1" applyBorder="1" applyAlignment="1">
      <alignment vertical="center"/>
    </xf>
    <xf numFmtId="178" fontId="3" fillId="0" borderId="0" xfId="0" applyNumberFormat="1" applyFont="1" applyAlignment="1">
      <alignment vertical="center"/>
    </xf>
    <xf numFmtId="7" fontId="3" fillId="0" borderId="0" xfId="0" applyNumberFormat="1" applyFont="1" applyAlignment="1">
      <alignment vertical="center"/>
    </xf>
    <xf numFmtId="8" fontId="5" fillId="0" borderId="1" xfId="0" applyNumberFormat="1" applyFont="1" applyBorder="1" applyAlignment="1">
      <alignment horizontal="center" vertical="center"/>
    </xf>
    <xf numFmtId="0" fontId="2" fillId="0" borderId="0" xfId="0" applyFont="1" applyAlignment="1">
      <alignment vertical="center"/>
    </xf>
    <xf numFmtId="8" fontId="0" fillId="0" borderId="0" xfId="0" applyNumberFormat="1" applyAlignment="1">
      <alignment vertical="center"/>
    </xf>
    <xf numFmtId="0" fontId="0" fillId="0" borderId="0" xfId="0" applyAlignment="1">
      <alignment vertical="center" wrapText="1"/>
    </xf>
    <xf numFmtId="7" fontId="0" fillId="0" borderId="0" xfId="0" applyNumberFormat="1" applyAlignment="1">
      <alignment vertical="center"/>
    </xf>
    <xf numFmtId="0" fontId="0" fillId="0" borderId="0" xfId="0" applyAlignment="1">
      <alignment horizontal="right" vertical="center"/>
    </xf>
    <xf numFmtId="8" fontId="0" fillId="0" borderId="0" xfId="0" applyNumberFormat="1" applyAlignment="1">
      <alignment horizontal="right" vertical="center"/>
    </xf>
    <xf numFmtId="0" fontId="8" fillId="0" borderId="0" xfId="0" applyFont="1" applyAlignment="1">
      <alignment horizontal="left"/>
    </xf>
    <xf numFmtId="8" fontId="3" fillId="0" borderId="1" xfId="0" applyNumberFormat="1" applyFont="1" applyBorder="1" applyAlignment="1">
      <alignment horizontal="center" vertical="center"/>
    </xf>
    <xf numFmtId="0" fontId="0" fillId="0" borderId="0" xfId="0" applyAlignment="1">
      <alignment vertical="center"/>
    </xf>
    <xf numFmtId="8" fontId="3" fillId="0" borderId="0" xfId="0" applyNumberFormat="1" applyFont="1" applyAlignment="1">
      <alignment horizontal="center"/>
    </xf>
    <xf numFmtId="178" fontId="3" fillId="0" borderId="0" xfId="0" applyNumberFormat="1" applyFont="1" applyAlignment="1">
      <alignment horizontal="center" vertical="center"/>
    </xf>
    <xf numFmtId="8" fontId="0" fillId="0" borderId="0" xfId="0" applyNumberFormat="1" applyAlignment="1">
      <alignment vertical="center"/>
    </xf>
    <xf numFmtId="8" fontId="3" fillId="0" borderId="0" xfId="0" applyNumberFormat="1" applyFont="1" applyAlignment="1">
      <alignment/>
    </xf>
    <xf numFmtId="183" fontId="3" fillId="0" borderId="2" xfId="0" applyNumberFormat="1" applyFont="1" applyBorder="1" applyAlignment="1">
      <alignment horizontal="left"/>
    </xf>
    <xf numFmtId="183" fontId="0" fillId="0" borderId="0" xfId="0" applyNumberFormat="1" applyAlignment="1">
      <alignment vertical="center"/>
    </xf>
    <xf numFmtId="183" fontId="3" fillId="0" borderId="0" xfId="0" applyNumberFormat="1" applyFont="1" applyAlignment="1">
      <alignment vertical="center"/>
    </xf>
    <xf numFmtId="0" fontId="3" fillId="0" borderId="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vertical="center"/>
    </xf>
    <xf numFmtId="178" fontId="3" fillId="0" borderId="2" xfId="0" applyNumberFormat="1"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176" fontId="3" fillId="0" borderId="7" xfId="0" applyNumberFormat="1" applyFont="1" applyBorder="1" applyAlignment="1">
      <alignment vertical="center" wrapText="1"/>
    </xf>
    <xf numFmtId="176" fontId="3" fillId="0" borderId="8"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2" xfId="0" applyNumberFormat="1" applyFont="1" applyBorder="1" applyAlignment="1">
      <alignment vertical="center" wrapText="1"/>
    </xf>
    <xf numFmtId="176" fontId="3" fillId="0" borderId="0" xfId="0" applyNumberFormat="1" applyFont="1" applyBorder="1" applyAlignment="1">
      <alignment vertical="center" wrapText="1"/>
    </xf>
    <xf numFmtId="176" fontId="3" fillId="0" borderId="1" xfId="0" applyNumberFormat="1" applyFont="1" applyBorder="1" applyAlignment="1">
      <alignment vertical="center" wrapText="1"/>
    </xf>
    <xf numFmtId="176" fontId="3" fillId="0" borderId="5" xfId="0" applyNumberFormat="1" applyFont="1" applyBorder="1" applyAlignment="1">
      <alignment vertical="center" wrapText="1"/>
    </xf>
    <xf numFmtId="176" fontId="3" fillId="0" borderId="6" xfId="0" applyNumberFormat="1" applyFont="1" applyBorder="1" applyAlignment="1">
      <alignment vertical="center" wrapText="1"/>
    </xf>
    <xf numFmtId="176" fontId="3" fillId="0" borderId="4" xfId="0" applyNumberFormat="1" applyFont="1" applyBorder="1" applyAlignment="1">
      <alignment vertical="center" wrapText="1"/>
    </xf>
    <xf numFmtId="14" fontId="3" fillId="0" borderId="7" xfId="0" applyNumberFormat="1" applyFont="1" applyBorder="1" applyAlignment="1">
      <alignment horizontal="center"/>
    </xf>
    <xf numFmtId="14" fontId="3" fillId="0" borderId="8" xfId="0" applyNumberFormat="1" applyFont="1" applyBorder="1" applyAlignment="1">
      <alignment horizontal="center"/>
    </xf>
    <xf numFmtId="14" fontId="3" fillId="0" borderId="3" xfId="0" applyNumberFormat="1"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vertical="center" wrapText="1"/>
    </xf>
    <xf numFmtId="8" fontId="3" fillId="0" borderId="1" xfId="0" applyNumberFormat="1" applyFont="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5"/>
  <sheetViews>
    <sheetView workbookViewId="0" topLeftCell="A5">
      <selection activeCell="A24" sqref="A24"/>
    </sheetView>
  </sheetViews>
  <sheetFormatPr defaultColWidth="9.00390625" defaultRowHeight="14.25"/>
  <cols>
    <col min="1" max="1" width="173.625" style="0" bestFit="1" customWidth="1"/>
  </cols>
  <sheetData>
    <row r="1" ht="14.25">
      <c r="A1" s="17" t="s">
        <v>15</v>
      </c>
    </row>
    <row r="3" ht="14.25">
      <c r="A3" s="17" t="s">
        <v>12</v>
      </c>
    </row>
    <row r="5" ht="14.25">
      <c r="A5" s="17" t="s">
        <v>5</v>
      </c>
    </row>
    <row r="6" ht="14.25">
      <c r="A6" t="s">
        <v>25</v>
      </c>
    </row>
    <row r="8" ht="14.25">
      <c r="A8" s="17" t="s">
        <v>151</v>
      </c>
    </row>
    <row r="9" ht="14.25">
      <c r="A9" t="s">
        <v>150</v>
      </c>
    </row>
    <row r="11" ht="14.25">
      <c r="A11" s="17" t="s">
        <v>6</v>
      </c>
    </row>
    <row r="12" ht="14.25">
      <c r="A12" t="s">
        <v>152</v>
      </c>
    </row>
    <row r="13" ht="14.25">
      <c r="A13" t="s">
        <v>26</v>
      </c>
    </row>
    <row r="14" ht="14.25">
      <c r="A14" t="s">
        <v>33</v>
      </c>
    </row>
    <row r="16" ht="14.25">
      <c r="A16" s="17" t="s">
        <v>7</v>
      </c>
    </row>
    <row r="17" ht="14.25">
      <c r="A17" t="s">
        <v>153</v>
      </c>
    </row>
    <row r="18" ht="14.25">
      <c r="A18" t="s">
        <v>154</v>
      </c>
    </row>
    <row r="21" ht="14.25">
      <c r="A21" s="17" t="s">
        <v>8</v>
      </c>
    </row>
    <row r="22" ht="14.25">
      <c r="A22" t="s">
        <v>16</v>
      </c>
    </row>
    <row r="24" ht="14.25">
      <c r="A24" s="17" t="s">
        <v>9</v>
      </c>
    </row>
    <row r="25" ht="14.25">
      <c r="A25" t="s">
        <v>155</v>
      </c>
    </row>
    <row r="27" ht="14.25">
      <c r="A27" s="17" t="s">
        <v>22</v>
      </c>
    </row>
    <row r="28" ht="85.5">
      <c r="A28" s="19" t="s">
        <v>159</v>
      </c>
    </row>
    <row r="29" ht="14.25">
      <c r="A29" t="s">
        <v>23</v>
      </c>
    </row>
    <row r="31" ht="14.25">
      <c r="A31" s="17" t="s">
        <v>10</v>
      </c>
    </row>
    <row r="32" ht="14.25">
      <c r="A32" t="s">
        <v>11</v>
      </c>
    </row>
    <row r="33" ht="14.25">
      <c r="A33" t="s">
        <v>0</v>
      </c>
    </row>
    <row r="34" ht="14.25">
      <c r="A34" t="s">
        <v>1</v>
      </c>
    </row>
    <row r="35" ht="28.5">
      <c r="A35" s="19" t="s">
        <v>156</v>
      </c>
    </row>
    <row r="36" ht="14.25">
      <c r="A36" t="s">
        <v>21</v>
      </c>
    </row>
    <row r="37" ht="14.25">
      <c r="A37" s="17" t="s">
        <v>27</v>
      </c>
    </row>
    <row r="38" ht="14.25">
      <c r="A38" s="17" t="s">
        <v>31</v>
      </c>
    </row>
    <row r="39" ht="14.25">
      <c r="A39" s="17" t="s">
        <v>28</v>
      </c>
    </row>
    <row r="41" ht="14.25">
      <c r="A41" s="17" t="s">
        <v>14</v>
      </c>
    </row>
    <row r="42" ht="28.5">
      <c r="A42" s="19" t="s">
        <v>29</v>
      </c>
    </row>
    <row r="44" ht="14.25">
      <c r="A44" t="s">
        <v>157</v>
      </c>
    </row>
    <row r="45" ht="14.25">
      <c r="A45" s="19"/>
    </row>
  </sheetData>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P63"/>
  <sheetViews>
    <sheetView zoomScale="75" zoomScaleNormal="75" workbookViewId="0" topLeftCell="A16">
      <selection activeCell="J34" sqref="J34"/>
    </sheetView>
  </sheetViews>
  <sheetFormatPr defaultColWidth="9.00390625" defaultRowHeight="14.25"/>
  <cols>
    <col min="1" max="1" width="13.875" style="1" customWidth="1"/>
    <col min="2" max="2" width="16.875" style="0" bestFit="1" customWidth="1"/>
    <col min="3" max="3" width="5.875" style="0" bestFit="1" customWidth="1"/>
    <col min="4" max="4" width="9.50390625" style="0" bestFit="1" customWidth="1"/>
    <col min="5" max="5" width="10.50390625" style="0" bestFit="1" customWidth="1"/>
    <col min="6" max="6" width="9.625" style="0" customWidth="1"/>
    <col min="7" max="7" width="9.50390625" style="0" bestFit="1" customWidth="1"/>
    <col min="8" max="8" width="12.00390625" style="0" bestFit="1" customWidth="1"/>
    <col min="9" max="9" width="7.25390625" style="0" bestFit="1" customWidth="1"/>
    <col min="10" max="10" width="9.50390625" style="0" bestFit="1" customWidth="1"/>
    <col min="11" max="11" width="10.50390625" style="0" bestFit="1" customWidth="1"/>
    <col min="12" max="12" width="7.25390625" style="0" bestFit="1" customWidth="1"/>
    <col min="13" max="13" width="9.50390625" style="0" bestFit="1" customWidth="1"/>
    <col min="14" max="14" width="10.50390625" style="0" bestFit="1" customWidth="1"/>
    <col min="15" max="15" width="14.25390625" style="14" bestFit="1" customWidth="1"/>
    <col min="16" max="16" width="10.375" style="1" bestFit="1" customWidth="1"/>
  </cols>
  <sheetData>
    <row r="1" spans="1:16" ht="14.25">
      <c r="A1" s="36" t="s">
        <v>13</v>
      </c>
      <c r="B1" s="56" t="s">
        <v>411</v>
      </c>
      <c r="C1" s="49">
        <v>40293</v>
      </c>
      <c r="D1" s="50"/>
      <c r="E1" s="51"/>
      <c r="F1" s="49">
        <v>40301</v>
      </c>
      <c r="G1" s="50"/>
      <c r="H1" s="51"/>
      <c r="I1" s="49">
        <v>40307</v>
      </c>
      <c r="J1" s="50"/>
      <c r="K1" s="51"/>
      <c r="L1" s="49">
        <v>40314</v>
      </c>
      <c r="M1" s="50"/>
      <c r="N1" s="51"/>
      <c r="O1" s="37" t="s">
        <v>164</v>
      </c>
      <c r="P1" s="36" t="s">
        <v>165</v>
      </c>
    </row>
    <row r="2" spans="1:16" ht="14.25">
      <c r="A2" s="36"/>
      <c r="B2" s="56"/>
      <c r="C2" s="4" t="s">
        <v>2</v>
      </c>
      <c r="D2" s="2" t="s">
        <v>3</v>
      </c>
      <c r="E2" s="3" t="s">
        <v>166</v>
      </c>
      <c r="F2" s="4" t="s">
        <v>2</v>
      </c>
      <c r="G2" s="2" t="s">
        <v>3</v>
      </c>
      <c r="H2" s="3" t="s">
        <v>4</v>
      </c>
      <c r="I2" s="4" t="s">
        <v>2</v>
      </c>
      <c r="J2" s="2" t="s">
        <v>3</v>
      </c>
      <c r="K2" s="3" t="s">
        <v>4</v>
      </c>
      <c r="L2" s="4" t="s">
        <v>2</v>
      </c>
      <c r="M2" s="2" t="s">
        <v>3</v>
      </c>
      <c r="N2" s="3" t="s">
        <v>4</v>
      </c>
      <c r="O2" s="37"/>
      <c r="P2" s="36"/>
    </row>
    <row r="3" spans="1:15" ht="14.25">
      <c r="A3" s="5" t="s">
        <v>167</v>
      </c>
      <c r="B3" s="6">
        <f aca="true" t="shared" si="0" ref="B3:B49">C3-E3+F3-H3+I3-K3+L3-N3+O3</f>
        <v>-14.760876873459331</v>
      </c>
      <c r="C3" s="9"/>
      <c r="D3" s="7"/>
      <c r="E3" s="8">
        <f>D3*D51</f>
        <v>0</v>
      </c>
      <c r="F3" s="30"/>
      <c r="G3" s="7"/>
      <c r="H3" s="8">
        <f>G3*G51</f>
        <v>0</v>
      </c>
      <c r="I3" s="9"/>
      <c r="J3" s="7"/>
      <c r="K3" s="8">
        <f>J3*J51</f>
        <v>0</v>
      </c>
      <c r="L3" s="9"/>
      <c r="M3" s="7"/>
      <c r="N3" s="8">
        <f>M3*M51</f>
        <v>0</v>
      </c>
      <c r="O3" s="6">
        <v>-14.760876873459331</v>
      </c>
    </row>
    <row r="4" spans="1:15" ht="14.25">
      <c r="A4" s="5" t="s">
        <v>412</v>
      </c>
      <c r="B4" s="6">
        <f t="shared" si="0"/>
        <v>138.53886948936034</v>
      </c>
      <c r="C4" s="9"/>
      <c r="D4" s="7"/>
      <c r="E4" s="8">
        <f>D4*D51</f>
        <v>0</v>
      </c>
      <c r="F4" s="30"/>
      <c r="G4" s="7"/>
      <c r="H4" s="8">
        <f>G4*G51</f>
        <v>0</v>
      </c>
      <c r="I4" s="9"/>
      <c r="J4" s="7"/>
      <c r="K4" s="8">
        <f>J4*J51</f>
        <v>0</v>
      </c>
      <c r="L4" s="9"/>
      <c r="M4" s="7"/>
      <c r="N4" s="8">
        <f>M4*M51</f>
        <v>0</v>
      </c>
      <c r="O4" s="6">
        <v>138.53886948936034</v>
      </c>
    </row>
    <row r="5" spans="1:15" ht="14.25">
      <c r="A5" s="5" t="s">
        <v>258</v>
      </c>
      <c r="B5" s="6">
        <f t="shared" si="0"/>
        <v>47.501903858526624</v>
      </c>
      <c r="C5" s="9"/>
      <c r="D5" s="7">
        <v>1</v>
      </c>
      <c r="E5" s="8">
        <f>D5*D51</f>
        <v>17.333333333333332</v>
      </c>
      <c r="F5" s="30"/>
      <c r="G5" s="7"/>
      <c r="H5" s="8">
        <f>G5*G51</f>
        <v>0</v>
      </c>
      <c r="I5" s="9"/>
      <c r="J5" s="7">
        <v>1</v>
      </c>
      <c r="K5" s="8">
        <f>J5*J51</f>
        <v>15.6</v>
      </c>
      <c r="L5" s="9"/>
      <c r="M5" s="7">
        <v>1</v>
      </c>
      <c r="N5" s="8">
        <f>M5*M51</f>
        <v>19.5</v>
      </c>
      <c r="O5" s="6">
        <v>99.93523719185995</v>
      </c>
    </row>
    <row r="6" spans="1:15" ht="14.25">
      <c r="A6" s="5" t="s">
        <v>225</v>
      </c>
      <c r="B6" s="6">
        <f t="shared" si="0"/>
        <v>21.108593528269175</v>
      </c>
      <c r="C6" s="9"/>
      <c r="D6" s="7">
        <v>1</v>
      </c>
      <c r="E6" s="8">
        <f>D6*D51</f>
        <v>17.333333333333332</v>
      </c>
      <c r="F6" s="30"/>
      <c r="G6" s="7"/>
      <c r="H6" s="8">
        <f>G6*G51</f>
        <v>0</v>
      </c>
      <c r="I6" s="9"/>
      <c r="J6" s="7">
        <v>1</v>
      </c>
      <c r="K6" s="8">
        <f>J6*J51</f>
        <v>15.6</v>
      </c>
      <c r="L6" s="9"/>
      <c r="M6" s="7"/>
      <c r="N6" s="8">
        <f>M6*M51</f>
        <v>0</v>
      </c>
      <c r="O6" s="6">
        <v>54.041926861602505</v>
      </c>
    </row>
    <row r="7" spans="1:15" ht="14.25">
      <c r="A7" s="5" t="s">
        <v>413</v>
      </c>
      <c r="B7" s="6">
        <f t="shared" si="0"/>
        <v>-120.11433216309572</v>
      </c>
      <c r="C7" s="9"/>
      <c r="D7" s="7">
        <v>1</v>
      </c>
      <c r="E7" s="8">
        <f>D7*D51</f>
        <v>17.333333333333332</v>
      </c>
      <c r="F7" s="30"/>
      <c r="G7" s="7"/>
      <c r="H7" s="8">
        <f>G7*G51</f>
        <v>0</v>
      </c>
      <c r="I7" s="9"/>
      <c r="J7" s="7"/>
      <c r="K7" s="8">
        <f>J7*J51</f>
        <v>0</v>
      </c>
      <c r="L7" s="9"/>
      <c r="M7" s="7"/>
      <c r="N7" s="8">
        <f>M7*M51</f>
        <v>0</v>
      </c>
      <c r="O7" s="6">
        <v>-102.7809988297624</v>
      </c>
    </row>
    <row r="8" spans="1:15" ht="14.25">
      <c r="A8" s="5" t="s">
        <v>243</v>
      </c>
      <c r="B8" s="6">
        <f t="shared" si="0"/>
        <v>9.831723988659</v>
      </c>
      <c r="C8" s="9"/>
      <c r="D8" s="7"/>
      <c r="E8" s="8">
        <f>D8*D51</f>
        <v>0</v>
      </c>
      <c r="F8" s="30"/>
      <c r="G8" s="7"/>
      <c r="H8" s="8">
        <f>G8*G51</f>
        <v>0</v>
      </c>
      <c r="I8" s="9"/>
      <c r="J8" s="7">
        <v>1</v>
      </c>
      <c r="K8" s="8">
        <f>J8*J51</f>
        <v>15.6</v>
      </c>
      <c r="L8" s="9"/>
      <c r="M8" s="7">
        <v>1</v>
      </c>
      <c r="N8" s="8">
        <f>M8*M51</f>
        <v>19.5</v>
      </c>
      <c r="O8" s="6">
        <v>44.931723988659</v>
      </c>
    </row>
    <row r="9" spans="1:15" ht="14.25">
      <c r="A9" s="5" t="s">
        <v>244</v>
      </c>
      <c r="B9" s="6">
        <f t="shared" si="0"/>
        <v>179.6413636747576</v>
      </c>
      <c r="C9" s="9"/>
      <c r="D9" s="7">
        <v>1.5</v>
      </c>
      <c r="E9" s="8">
        <f>D9*D51</f>
        <v>26</v>
      </c>
      <c r="F9" s="30"/>
      <c r="G9" s="7">
        <v>2</v>
      </c>
      <c r="H9" s="8">
        <f>G9*G51</f>
        <v>54.54545454545455</v>
      </c>
      <c r="I9" s="9">
        <v>200</v>
      </c>
      <c r="J9" s="7">
        <v>1</v>
      </c>
      <c r="K9" s="8">
        <f>J9*J51</f>
        <v>15.6</v>
      </c>
      <c r="L9" s="9"/>
      <c r="M9" s="7">
        <v>1</v>
      </c>
      <c r="N9" s="8">
        <f>M9*M51</f>
        <v>19.5</v>
      </c>
      <c r="O9" s="6">
        <v>95.28681822021215</v>
      </c>
    </row>
    <row r="10" spans="1:15" ht="14.25">
      <c r="A10" s="5" t="s">
        <v>245</v>
      </c>
      <c r="B10" s="6">
        <f t="shared" si="0"/>
        <v>-29.78521090241975</v>
      </c>
      <c r="C10" s="9"/>
      <c r="D10" s="7"/>
      <c r="E10" s="8">
        <f>D10*D51</f>
        <v>0</v>
      </c>
      <c r="F10" s="30"/>
      <c r="G10" s="7">
        <v>1</v>
      </c>
      <c r="H10" s="8">
        <f>G10*G51</f>
        <v>27.272727272727273</v>
      </c>
      <c r="I10" s="9"/>
      <c r="J10" s="7">
        <v>1</v>
      </c>
      <c r="K10" s="8">
        <f>J10*J51</f>
        <v>15.6</v>
      </c>
      <c r="L10" s="9"/>
      <c r="M10" s="7">
        <v>1</v>
      </c>
      <c r="N10" s="8">
        <f>M10*M51</f>
        <v>19.5</v>
      </c>
      <c r="O10" s="6">
        <v>32.587516370307526</v>
      </c>
    </row>
    <row r="11" spans="1:15" ht="14.25">
      <c r="A11" s="5" t="s">
        <v>246</v>
      </c>
      <c r="B11" s="6">
        <f t="shared" si="0"/>
        <v>134.51014037989287</v>
      </c>
      <c r="C11" s="9"/>
      <c r="D11" s="7"/>
      <c r="E11" s="8">
        <f>D11*D51</f>
        <v>0</v>
      </c>
      <c r="F11" s="30"/>
      <c r="G11" s="7">
        <v>1</v>
      </c>
      <c r="H11" s="8">
        <f>G11*G51</f>
        <v>27.272727272727273</v>
      </c>
      <c r="I11" s="9"/>
      <c r="J11" s="7">
        <v>1</v>
      </c>
      <c r="K11" s="8">
        <f>J11*J51</f>
        <v>15.6</v>
      </c>
      <c r="L11" s="9">
        <v>200</v>
      </c>
      <c r="M11" s="7">
        <v>1</v>
      </c>
      <c r="N11" s="8">
        <f>M11*M51</f>
        <v>19.5</v>
      </c>
      <c r="O11" s="6">
        <v>-3.1171323473798402</v>
      </c>
    </row>
    <row r="12" spans="1:15" ht="14.25">
      <c r="A12" s="5" t="s">
        <v>176</v>
      </c>
      <c r="B12" s="6">
        <f t="shared" si="0"/>
        <v>16.604686873475366</v>
      </c>
      <c r="C12" s="9"/>
      <c r="D12" s="7"/>
      <c r="E12" s="8">
        <f>D12*D51</f>
        <v>0</v>
      </c>
      <c r="F12" s="30"/>
      <c r="G12" s="7"/>
      <c r="H12" s="8">
        <f>G12*G51</f>
        <v>0</v>
      </c>
      <c r="I12" s="9"/>
      <c r="J12" s="7"/>
      <c r="K12" s="8">
        <f>J12*J51</f>
        <v>0</v>
      </c>
      <c r="L12" s="9"/>
      <c r="M12" s="7"/>
      <c r="N12" s="8">
        <f>M12*M51</f>
        <v>0</v>
      </c>
      <c r="O12" s="6">
        <v>16.604686873475366</v>
      </c>
    </row>
    <row r="13" spans="1:15" ht="14.25">
      <c r="A13" s="5" t="s">
        <v>414</v>
      </c>
      <c r="B13" s="6">
        <f t="shared" si="0"/>
        <v>16.339716304359143</v>
      </c>
      <c r="C13" s="9"/>
      <c r="D13" s="7"/>
      <c r="E13" s="8">
        <f>D13*D51</f>
        <v>0</v>
      </c>
      <c r="F13" s="30"/>
      <c r="G13" s="7"/>
      <c r="H13" s="8">
        <f>G13*G51</f>
        <v>0</v>
      </c>
      <c r="I13" s="9"/>
      <c r="J13" s="7"/>
      <c r="K13" s="8">
        <f>J13*J51</f>
        <v>0</v>
      </c>
      <c r="L13" s="9"/>
      <c r="M13" s="7"/>
      <c r="N13" s="8">
        <f>M13*M51</f>
        <v>0</v>
      </c>
      <c r="O13" s="6">
        <v>16.339716304359143</v>
      </c>
    </row>
    <row r="14" spans="1:15" ht="14.25">
      <c r="A14" s="5" t="s">
        <v>226</v>
      </c>
      <c r="B14" s="6">
        <f t="shared" si="0"/>
        <v>40.667529771132976</v>
      </c>
      <c r="C14" s="9"/>
      <c r="D14" s="7"/>
      <c r="E14" s="8">
        <f>D14*D51</f>
        <v>0</v>
      </c>
      <c r="F14" s="30"/>
      <c r="G14" s="7"/>
      <c r="H14" s="8">
        <f>G14*G51</f>
        <v>0</v>
      </c>
      <c r="I14" s="9"/>
      <c r="J14" s="7"/>
      <c r="K14" s="8">
        <f>J14*J51</f>
        <v>0</v>
      </c>
      <c r="L14" s="9"/>
      <c r="M14" s="7"/>
      <c r="N14" s="8">
        <f>M14*M51</f>
        <v>0</v>
      </c>
      <c r="O14" s="6">
        <v>40.667529771132976</v>
      </c>
    </row>
    <row r="15" spans="1:15" ht="14.25">
      <c r="A15" s="5" t="s">
        <v>179</v>
      </c>
      <c r="B15" s="6">
        <f t="shared" si="0"/>
        <v>91.13038457838334</v>
      </c>
      <c r="C15" s="9"/>
      <c r="D15" s="7">
        <v>1</v>
      </c>
      <c r="E15" s="8">
        <f>D15*D51</f>
        <v>17.333333333333332</v>
      </c>
      <c r="F15" s="30"/>
      <c r="G15" s="7">
        <v>1</v>
      </c>
      <c r="H15" s="8">
        <f>G15*G51</f>
        <v>27.272727272727273</v>
      </c>
      <c r="I15" s="9"/>
      <c r="J15" s="7">
        <v>1</v>
      </c>
      <c r="K15" s="8">
        <f>J15*J51</f>
        <v>15.6</v>
      </c>
      <c r="L15" s="9"/>
      <c r="M15" s="7"/>
      <c r="N15" s="8">
        <f>M15*M51</f>
        <v>0</v>
      </c>
      <c r="O15" s="6">
        <v>151.33644518444396</v>
      </c>
    </row>
    <row r="16" spans="1:15" ht="14.25">
      <c r="A16" s="5" t="s">
        <v>415</v>
      </c>
      <c r="B16" s="6">
        <f t="shared" si="0"/>
        <v>-19.468556297160056</v>
      </c>
      <c r="C16" s="9"/>
      <c r="D16" s="7"/>
      <c r="E16" s="8">
        <f>D16*D51</f>
        <v>0</v>
      </c>
      <c r="F16" s="30"/>
      <c r="G16" s="7">
        <v>1</v>
      </c>
      <c r="H16" s="8">
        <f>G16*G51</f>
        <v>27.272727272727273</v>
      </c>
      <c r="I16" s="9"/>
      <c r="J16" s="7">
        <v>1</v>
      </c>
      <c r="K16" s="8">
        <f>J16*J51</f>
        <v>15.6</v>
      </c>
      <c r="L16" s="9"/>
      <c r="M16" s="7"/>
      <c r="N16" s="8">
        <f>M16*M51</f>
        <v>0</v>
      </c>
      <c r="O16" s="6">
        <v>23.40417097556722</v>
      </c>
    </row>
    <row r="17" spans="1:15" ht="14.25">
      <c r="A17" s="5" t="s">
        <v>250</v>
      </c>
      <c r="B17" s="6">
        <f t="shared" si="0"/>
        <v>49.87510612721336</v>
      </c>
      <c r="C17" s="9"/>
      <c r="D17" s="7">
        <v>1</v>
      </c>
      <c r="E17" s="8">
        <f>D17*D51</f>
        <v>17.333333333333332</v>
      </c>
      <c r="F17" s="30"/>
      <c r="G17" s="7"/>
      <c r="H17" s="8">
        <f>G17*G51</f>
        <v>0</v>
      </c>
      <c r="I17" s="9"/>
      <c r="J17" s="7"/>
      <c r="K17" s="8">
        <f>J17*J51</f>
        <v>0</v>
      </c>
      <c r="L17" s="9"/>
      <c r="M17" s="7"/>
      <c r="N17" s="8">
        <f>M17*M51</f>
        <v>0</v>
      </c>
      <c r="O17" s="6">
        <v>67.20843946054669</v>
      </c>
    </row>
    <row r="18" spans="1:15" ht="14.25">
      <c r="A18" s="5" t="s">
        <v>416</v>
      </c>
      <c r="B18" s="6">
        <f t="shared" si="0"/>
        <v>50.96589921513498</v>
      </c>
      <c r="C18" s="9"/>
      <c r="D18" s="7">
        <v>1</v>
      </c>
      <c r="E18" s="8">
        <f>D18*D51</f>
        <v>17.333333333333332</v>
      </c>
      <c r="F18" s="30"/>
      <c r="G18" s="7">
        <v>2</v>
      </c>
      <c r="H18" s="8">
        <f>G18*G51</f>
        <v>54.54545454545455</v>
      </c>
      <c r="I18" s="9">
        <v>-565</v>
      </c>
      <c r="J18" s="7">
        <v>1</v>
      </c>
      <c r="K18" s="8">
        <f>J18*J51</f>
        <v>15.6</v>
      </c>
      <c r="L18" s="9"/>
      <c r="M18" s="7">
        <v>1</v>
      </c>
      <c r="N18" s="8">
        <f>M18*M51</f>
        <v>19.5</v>
      </c>
      <c r="O18" s="6">
        <v>722.9446870939229</v>
      </c>
    </row>
    <row r="19" spans="1:15" ht="14.25">
      <c r="A19" s="5" t="s">
        <v>259</v>
      </c>
      <c r="B19" s="6">
        <f t="shared" si="0"/>
        <v>4.400956867873004</v>
      </c>
      <c r="C19" s="9"/>
      <c r="D19" s="7"/>
      <c r="E19" s="8">
        <f>D19*D51</f>
        <v>0</v>
      </c>
      <c r="F19" s="30"/>
      <c r="G19" s="7"/>
      <c r="H19" s="8">
        <f>G19*G51</f>
        <v>0</v>
      </c>
      <c r="I19" s="9"/>
      <c r="J19" s="7"/>
      <c r="K19" s="8">
        <f>J19*J51</f>
        <v>0</v>
      </c>
      <c r="L19" s="9"/>
      <c r="M19" s="7"/>
      <c r="N19" s="8">
        <f>M19*M51</f>
        <v>0</v>
      </c>
      <c r="O19" s="6">
        <v>4.400956867873004</v>
      </c>
    </row>
    <row r="20" spans="1:15" ht="14.25">
      <c r="A20" s="5" t="s">
        <v>228</v>
      </c>
      <c r="B20" s="6">
        <f t="shared" si="0"/>
        <v>-30.32308194729245</v>
      </c>
      <c r="C20" s="9"/>
      <c r="D20" s="7"/>
      <c r="E20" s="8">
        <f>D20*D51</f>
        <v>0</v>
      </c>
      <c r="F20" s="30"/>
      <c r="G20" s="7"/>
      <c r="H20" s="8">
        <f>G20*G51</f>
        <v>0</v>
      </c>
      <c r="I20" s="9"/>
      <c r="J20" s="7"/>
      <c r="K20" s="8">
        <f>J20*J51</f>
        <v>0</v>
      </c>
      <c r="L20" s="9"/>
      <c r="M20" s="7"/>
      <c r="N20" s="8">
        <f>M20*M51</f>
        <v>0</v>
      </c>
      <c r="O20" s="6">
        <v>-30.32308194729245</v>
      </c>
    </row>
    <row r="21" spans="1:15" ht="14.25">
      <c r="A21" s="5" t="s">
        <v>229</v>
      </c>
      <c r="B21" s="6">
        <f t="shared" si="0"/>
        <v>-189.96782873909575</v>
      </c>
      <c r="C21" s="9"/>
      <c r="D21" s="7">
        <v>1</v>
      </c>
      <c r="E21" s="8">
        <f>D21*D51</f>
        <v>17.333333333333332</v>
      </c>
      <c r="F21" s="30"/>
      <c r="G21" s="7"/>
      <c r="H21" s="8">
        <f>G21*G51</f>
        <v>0</v>
      </c>
      <c r="I21" s="9"/>
      <c r="J21" s="7">
        <v>1</v>
      </c>
      <c r="K21" s="8">
        <f>J21*J51</f>
        <v>15.6</v>
      </c>
      <c r="L21" s="9"/>
      <c r="M21" s="7">
        <v>1</v>
      </c>
      <c r="N21" s="8">
        <f>M21*M51</f>
        <v>19.5</v>
      </c>
      <c r="O21" s="6">
        <v>-137.5344954057624</v>
      </c>
    </row>
    <row r="22" spans="1:15" ht="14.25">
      <c r="A22" s="5" t="s">
        <v>230</v>
      </c>
      <c r="B22" s="6">
        <f t="shared" si="0"/>
        <v>57.17730130570861</v>
      </c>
      <c r="C22" s="9"/>
      <c r="D22" s="7"/>
      <c r="E22" s="8">
        <f>D22*D51</f>
        <v>0</v>
      </c>
      <c r="F22" s="30"/>
      <c r="G22" s="7"/>
      <c r="H22" s="8">
        <f>G22*G51</f>
        <v>0</v>
      </c>
      <c r="I22" s="9"/>
      <c r="J22" s="7"/>
      <c r="K22" s="8">
        <f>J22*J51</f>
        <v>0</v>
      </c>
      <c r="L22" s="9"/>
      <c r="M22" s="7"/>
      <c r="N22" s="8">
        <f>M22*M51</f>
        <v>0</v>
      </c>
      <c r="O22" s="6">
        <v>57.17730130570861</v>
      </c>
    </row>
    <row r="23" spans="1:15" ht="14.25">
      <c r="A23" s="5" t="s">
        <v>231</v>
      </c>
      <c r="B23" s="6">
        <f t="shared" si="0"/>
        <v>-5.790074659639867</v>
      </c>
      <c r="C23" s="9"/>
      <c r="D23" s="7"/>
      <c r="E23" s="8">
        <f>D23*D51</f>
        <v>0</v>
      </c>
      <c r="F23" s="30"/>
      <c r="G23" s="7"/>
      <c r="H23" s="8">
        <f>G23*G51</f>
        <v>0</v>
      </c>
      <c r="I23" s="9"/>
      <c r="J23" s="7"/>
      <c r="K23" s="8">
        <f>J23*J51</f>
        <v>0</v>
      </c>
      <c r="L23" s="9"/>
      <c r="M23" s="7"/>
      <c r="N23" s="8">
        <f>M23*M51</f>
        <v>0</v>
      </c>
      <c r="O23" s="6">
        <v>-5.790074659639867</v>
      </c>
    </row>
    <row r="24" spans="1:15" ht="14.25">
      <c r="A24" s="5" t="s">
        <v>232</v>
      </c>
      <c r="B24" s="6">
        <f t="shared" si="0"/>
        <v>14.190585757008225</v>
      </c>
      <c r="C24" s="9"/>
      <c r="D24" s="7"/>
      <c r="E24" s="8">
        <f>D24*D51</f>
        <v>0</v>
      </c>
      <c r="F24" s="30"/>
      <c r="G24" s="7"/>
      <c r="H24" s="8">
        <f>G24*G51</f>
        <v>0</v>
      </c>
      <c r="I24" s="9"/>
      <c r="J24" s="7"/>
      <c r="K24" s="8">
        <f>J24*J51</f>
        <v>0</v>
      </c>
      <c r="L24" s="9"/>
      <c r="M24" s="7"/>
      <c r="N24" s="8">
        <f>M24*M51</f>
        <v>0</v>
      </c>
      <c r="O24" s="6">
        <v>14.190585757008225</v>
      </c>
    </row>
    <row r="25" spans="1:15" ht="14.25">
      <c r="A25" s="5" t="s">
        <v>233</v>
      </c>
      <c r="B25" s="6">
        <f t="shared" si="0"/>
        <v>93.52630869453046</v>
      </c>
      <c r="C25" s="9"/>
      <c r="D25" s="7"/>
      <c r="E25" s="8">
        <f>D25*D51</f>
        <v>0</v>
      </c>
      <c r="F25" s="30"/>
      <c r="G25" s="7"/>
      <c r="H25" s="8">
        <f>G25*G51</f>
        <v>0</v>
      </c>
      <c r="I25" s="9"/>
      <c r="J25" s="7"/>
      <c r="K25" s="8">
        <f>J25*J51</f>
        <v>0</v>
      </c>
      <c r="L25" s="9"/>
      <c r="M25" s="7"/>
      <c r="N25" s="8">
        <f>M25*M51</f>
        <v>0</v>
      </c>
      <c r="O25" s="6">
        <v>93.52630869453046</v>
      </c>
    </row>
    <row r="26" spans="1:15" ht="14.25">
      <c r="A26" s="5" t="s">
        <v>234</v>
      </c>
      <c r="B26" s="6">
        <f t="shared" si="0"/>
        <v>73.86484802423328</v>
      </c>
      <c r="C26" s="9">
        <v>100</v>
      </c>
      <c r="D26" s="7">
        <v>1</v>
      </c>
      <c r="E26" s="8">
        <f>D26*D51</f>
        <v>17.333333333333332</v>
      </c>
      <c r="F26" s="30"/>
      <c r="G26" s="7"/>
      <c r="H26" s="8">
        <f>G26*G51</f>
        <v>0</v>
      </c>
      <c r="I26" s="9"/>
      <c r="J26" s="7"/>
      <c r="K26" s="8">
        <f>J26*J51</f>
        <v>0</v>
      </c>
      <c r="L26" s="9"/>
      <c r="M26" s="7"/>
      <c r="N26" s="8">
        <f>M26*M51</f>
        <v>0</v>
      </c>
      <c r="O26" s="6">
        <v>-8.801818642433389</v>
      </c>
    </row>
    <row r="27" spans="1:15" ht="14.25">
      <c r="A27" s="5" t="s">
        <v>235</v>
      </c>
      <c r="B27" s="6">
        <f t="shared" si="0"/>
        <v>29.995781238360877</v>
      </c>
      <c r="C27" s="9"/>
      <c r="D27" s="7"/>
      <c r="E27" s="8">
        <f>D27*D51</f>
        <v>0</v>
      </c>
      <c r="F27" s="30"/>
      <c r="G27" s="7"/>
      <c r="H27" s="8">
        <f>G27*G51</f>
        <v>0</v>
      </c>
      <c r="I27" s="9"/>
      <c r="J27" s="7"/>
      <c r="K27" s="8">
        <f>J27*J51</f>
        <v>0</v>
      </c>
      <c r="L27" s="9"/>
      <c r="M27" s="7"/>
      <c r="N27" s="8">
        <f>M27*M51</f>
        <v>0</v>
      </c>
      <c r="O27" s="6">
        <v>29.995781238360877</v>
      </c>
    </row>
    <row r="28" spans="1:16" ht="14.25">
      <c r="A28" s="5" t="s">
        <v>417</v>
      </c>
      <c r="B28" s="6">
        <f t="shared" si="0"/>
        <v>39.2</v>
      </c>
      <c r="C28" s="9"/>
      <c r="D28" s="7"/>
      <c r="E28" s="8">
        <f>D28*D51</f>
        <v>0</v>
      </c>
      <c r="F28" s="30"/>
      <c r="G28" s="7"/>
      <c r="H28" s="8">
        <f>G28*G51</f>
        <v>0</v>
      </c>
      <c r="I28" s="9"/>
      <c r="J28" s="7"/>
      <c r="K28" s="8">
        <f>J28*J51</f>
        <v>0</v>
      </c>
      <c r="L28" s="9"/>
      <c r="M28" s="7"/>
      <c r="N28" s="8">
        <f>M28*M51</f>
        <v>0</v>
      </c>
      <c r="O28" s="6">
        <v>39.2</v>
      </c>
      <c r="P28"/>
    </row>
    <row r="29" spans="1:15" ht="14.25">
      <c r="A29" s="5" t="s">
        <v>260</v>
      </c>
      <c r="B29" s="6">
        <f t="shared" si="0"/>
        <v>-67.51663005042528</v>
      </c>
      <c r="C29" s="9"/>
      <c r="D29" s="7">
        <v>1</v>
      </c>
      <c r="E29" s="8">
        <f>D29*D51</f>
        <v>17.333333333333332</v>
      </c>
      <c r="F29" s="30"/>
      <c r="G29" s="7"/>
      <c r="H29" s="8">
        <f>G29*G51</f>
        <v>0</v>
      </c>
      <c r="I29" s="9"/>
      <c r="J29" s="7">
        <v>1</v>
      </c>
      <c r="K29" s="8">
        <f>J29*J51</f>
        <v>15.6</v>
      </c>
      <c r="L29" s="9"/>
      <c r="M29" s="7">
        <v>1</v>
      </c>
      <c r="N29" s="8">
        <f>M29*M51</f>
        <v>19.5</v>
      </c>
      <c r="O29" s="6">
        <v>-15.083296717091944</v>
      </c>
    </row>
    <row r="30" spans="1:15" ht="14.25">
      <c r="A30" s="5" t="s">
        <v>261</v>
      </c>
      <c r="B30" s="6">
        <f t="shared" si="0"/>
        <v>27.238359682141674</v>
      </c>
      <c r="C30" s="9"/>
      <c r="D30" s="7">
        <v>1</v>
      </c>
      <c r="E30" s="8">
        <f>D30*D51</f>
        <v>17.333333333333332</v>
      </c>
      <c r="F30" s="30"/>
      <c r="G30" s="7"/>
      <c r="H30" s="8">
        <f>G30*G51</f>
        <v>0</v>
      </c>
      <c r="I30" s="9"/>
      <c r="J30" s="7"/>
      <c r="K30" s="8">
        <f>J30*J51</f>
        <v>0</v>
      </c>
      <c r="L30" s="9"/>
      <c r="M30" s="7"/>
      <c r="N30" s="8">
        <f>M30*M51</f>
        <v>0</v>
      </c>
      <c r="O30" s="6">
        <v>44.571693015475006</v>
      </c>
    </row>
    <row r="31" spans="1:15" ht="14.25">
      <c r="A31" s="5" t="s">
        <v>195</v>
      </c>
      <c r="B31" s="6">
        <f t="shared" si="0"/>
        <v>-60.352517110499974</v>
      </c>
      <c r="C31" s="9"/>
      <c r="D31" s="7">
        <v>0.5</v>
      </c>
      <c r="E31" s="8">
        <f>D31*D51</f>
        <v>8.666666666666666</v>
      </c>
      <c r="F31" s="30"/>
      <c r="G31" s="7">
        <v>1</v>
      </c>
      <c r="H31" s="8">
        <f>G31*G51</f>
        <v>27.272727272727273</v>
      </c>
      <c r="I31" s="9"/>
      <c r="J31" s="7">
        <v>1</v>
      </c>
      <c r="K31" s="8">
        <f>J31*J51</f>
        <v>15.6</v>
      </c>
      <c r="L31" s="9"/>
      <c r="M31" s="7">
        <v>1</v>
      </c>
      <c r="N31" s="8">
        <f>M31*M51</f>
        <v>19.5</v>
      </c>
      <c r="O31" s="6">
        <v>10.686876828893958</v>
      </c>
    </row>
    <row r="32" spans="1:15" ht="14.25">
      <c r="A32" s="5" t="s">
        <v>196</v>
      </c>
      <c r="B32" s="6">
        <f t="shared" si="0"/>
        <v>36.53333333333333</v>
      </c>
      <c r="C32" s="9"/>
      <c r="D32" s="7"/>
      <c r="E32" s="8">
        <f>D32*D51</f>
        <v>0</v>
      </c>
      <c r="F32" s="30"/>
      <c r="G32" s="7"/>
      <c r="H32" s="8">
        <f>G32*G51</f>
        <v>0</v>
      </c>
      <c r="I32" s="9"/>
      <c r="J32" s="7"/>
      <c r="K32" s="8">
        <f>J32*J51</f>
        <v>0</v>
      </c>
      <c r="L32" s="9"/>
      <c r="M32" s="7"/>
      <c r="N32" s="8">
        <f>M32*M51</f>
        <v>0</v>
      </c>
      <c r="O32" s="6">
        <v>36.53333333333333</v>
      </c>
    </row>
    <row r="33" spans="1:15" ht="14.25">
      <c r="A33" s="5" t="s">
        <v>264</v>
      </c>
      <c r="B33" s="6">
        <f t="shared" si="0"/>
        <v>89.99840588666181</v>
      </c>
      <c r="C33" s="9"/>
      <c r="D33" s="7"/>
      <c r="E33" s="8">
        <f>D33*D51</f>
        <v>0</v>
      </c>
      <c r="F33" s="30"/>
      <c r="G33" s="7"/>
      <c r="H33" s="8">
        <f>G33*G51</f>
        <v>0</v>
      </c>
      <c r="I33" s="9"/>
      <c r="J33" s="7"/>
      <c r="K33" s="8">
        <f>J33*J51</f>
        <v>0</v>
      </c>
      <c r="L33" s="9"/>
      <c r="M33" s="7"/>
      <c r="N33" s="8">
        <f>M33*M51</f>
        <v>0</v>
      </c>
      <c r="O33" s="6">
        <v>89.99840588666181</v>
      </c>
    </row>
    <row r="34" spans="1:15" ht="14.25">
      <c r="A34" s="5" t="s">
        <v>198</v>
      </c>
      <c r="B34" s="6">
        <f t="shared" si="0"/>
        <v>41.788900834696975</v>
      </c>
      <c r="C34" s="9"/>
      <c r="D34" s="7"/>
      <c r="E34" s="8">
        <f>D34*D51</f>
        <v>0</v>
      </c>
      <c r="F34" s="30"/>
      <c r="G34" s="7"/>
      <c r="H34" s="8">
        <f>G34*G51</f>
        <v>0</v>
      </c>
      <c r="I34" s="9"/>
      <c r="J34" s="7"/>
      <c r="K34" s="8">
        <f>J34*J51</f>
        <v>0</v>
      </c>
      <c r="L34" s="9"/>
      <c r="M34" s="7"/>
      <c r="N34" s="8">
        <f>M34*M51</f>
        <v>0</v>
      </c>
      <c r="O34" s="6">
        <v>41.788900834696975</v>
      </c>
    </row>
    <row r="35" spans="1:15" ht="14.25">
      <c r="A35" s="5" t="s">
        <v>266</v>
      </c>
      <c r="B35" s="6">
        <f t="shared" si="0"/>
        <v>58.634835595225425</v>
      </c>
      <c r="C35" s="9"/>
      <c r="D35" s="7">
        <v>1</v>
      </c>
      <c r="E35" s="8">
        <f>D35*D51</f>
        <v>17.333333333333332</v>
      </c>
      <c r="F35" s="30">
        <v>-72.05</v>
      </c>
      <c r="G35" s="7">
        <v>1</v>
      </c>
      <c r="H35" s="8">
        <f>G35*G51</f>
        <v>27.272727272727273</v>
      </c>
      <c r="I35" s="9">
        <v>255</v>
      </c>
      <c r="J35" s="7">
        <v>1</v>
      </c>
      <c r="K35" s="8">
        <f>J35*J51</f>
        <v>15.6</v>
      </c>
      <c r="L35" s="9"/>
      <c r="M35" s="7">
        <v>1</v>
      </c>
      <c r="N35" s="8">
        <f>M35*M51</f>
        <v>19.5</v>
      </c>
      <c r="O35" s="6">
        <v>-44.609103798713974</v>
      </c>
    </row>
    <row r="36" spans="1:15" ht="14.25">
      <c r="A36" s="5" t="s">
        <v>200</v>
      </c>
      <c r="B36" s="6">
        <f t="shared" si="0"/>
        <v>100.26051774433418</v>
      </c>
      <c r="C36" s="9"/>
      <c r="D36" s="7">
        <v>1</v>
      </c>
      <c r="E36" s="8">
        <f>D36*D51</f>
        <v>17.333333333333332</v>
      </c>
      <c r="F36" s="30"/>
      <c r="G36" s="7"/>
      <c r="H36" s="8">
        <f>G36*G51</f>
        <v>0</v>
      </c>
      <c r="I36" s="9">
        <v>300</v>
      </c>
      <c r="J36" s="7">
        <v>1</v>
      </c>
      <c r="K36" s="8">
        <f>J36*J51</f>
        <v>15.6</v>
      </c>
      <c r="L36" s="9"/>
      <c r="M36" s="7">
        <v>1</v>
      </c>
      <c r="N36" s="8">
        <f>M36*M51</f>
        <v>19.5</v>
      </c>
      <c r="O36" s="6">
        <v>-147.30614892233248</v>
      </c>
    </row>
    <row r="37" spans="1:15" ht="14.25">
      <c r="A37" s="5" t="s">
        <v>268</v>
      </c>
      <c r="B37" s="6">
        <f t="shared" si="0"/>
        <v>77.79787369751938</v>
      </c>
      <c r="C37" s="9"/>
      <c r="D37" s="7">
        <v>1</v>
      </c>
      <c r="E37" s="8">
        <f>D37*D51</f>
        <v>17.333333333333332</v>
      </c>
      <c r="F37" s="30"/>
      <c r="G37" s="7"/>
      <c r="H37" s="8">
        <f>G37*G51</f>
        <v>0</v>
      </c>
      <c r="I37" s="9"/>
      <c r="J37" s="7">
        <v>1</v>
      </c>
      <c r="K37" s="8">
        <f>J37*J51</f>
        <v>15.6</v>
      </c>
      <c r="L37" s="9"/>
      <c r="M37" s="7">
        <v>1</v>
      </c>
      <c r="N37" s="8">
        <f>M37*M51</f>
        <v>19.5</v>
      </c>
      <c r="O37" s="6">
        <v>130.23120703085272</v>
      </c>
    </row>
    <row r="38" spans="1:15" ht="14.25">
      <c r="A38" s="23" t="s">
        <v>269</v>
      </c>
      <c r="B38" s="6">
        <f t="shared" si="0"/>
        <v>26.123323383422424</v>
      </c>
      <c r="C38" s="9"/>
      <c r="D38" s="7">
        <v>1</v>
      </c>
      <c r="E38" s="8">
        <f>D38*D51</f>
        <v>17.333333333333332</v>
      </c>
      <c r="F38" s="30">
        <v>-138.51</v>
      </c>
      <c r="G38" s="7"/>
      <c r="H38" s="8">
        <f>G38*G51</f>
        <v>0</v>
      </c>
      <c r="I38" s="9">
        <v>200</v>
      </c>
      <c r="J38" s="7">
        <v>1</v>
      </c>
      <c r="K38" s="8">
        <f>J38*J51</f>
        <v>15.6</v>
      </c>
      <c r="L38" s="9"/>
      <c r="M38" s="7">
        <v>1</v>
      </c>
      <c r="N38" s="8">
        <f>M38*M51</f>
        <v>19.5</v>
      </c>
      <c r="O38" s="6">
        <v>17.06665671675576</v>
      </c>
    </row>
    <row r="39" spans="1:15" ht="14.25">
      <c r="A39" s="23" t="s">
        <v>203</v>
      </c>
      <c r="B39" s="6">
        <f t="shared" si="0"/>
        <v>138.79673084844313</v>
      </c>
      <c r="C39" s="9"/>
      <c r="D39" s="7">
        <v>1</v>
      </c>
      <c r="E39" s="8">
        <f>D39*D51</f>
        <v>17.333333333333332</v>
      </c>
      <c r="F39" s="30"/>
      <c r="G39" s="7"/>
      <c r="H39" s="8">
        <f>G39*G51</f>
        <v>0</v>
      </c>
      <c r="I39" s="9">
        <v>-45</v>
      </c>
      <c r="J39" s="7">
        <v>1</v>
      </c>
      <c r="K39" s="8">
        <f>J39*J51</f>
        <v>15.6</v>
      </c>
      <c r="L39" s="9"/>
      <c r="M39" s="7"/>
      <c r="N39" s="8">
        <f>M39*M51</f>
        <v>0</v>
      </c>
      <c r="O39" s="6">
        <v>216.73006418177644</v>
      </c>
    </row>
    <row r="40" spans="1:15" ht="14.25">
      <c r="A40" s="23" t="s">
        <v>204</v>
      </c>
      <c r="B40" s="6">
        <f t="shared" si="0"/>
        <v>43.93716251723504</v>
      </c>
      <c r="C40" s="9"/>
      <c r="D40" s="7"/>
      <c r="E40" s="8">
        <f>D40*D51</f>
        <v>0</v>
      </c>
      <c r="F40" s="30">
        <v>-138.51</v>
      </c>
      <c r="G40" s="7">
        <v>1</v>
      </c>
      <c r="H40" s="8">
        <f>G40*G51</f>
        <v>27.272727272727273</v>
      </c>
      <c r="I40" s="9">
        <v>-45</v>
      </c>
      <c r="J40" s="7">
        <v>1</v>
      </c>
      <c r="K40" s="8">
        <f>J40*J51</f>
        <v>15.6</v>
      </c>
      <c r="L40" s="9">
        <v>500</v>
      </c>
      <c r="M40" s="7">
        <v>1</v>
      </c>
      <c r="N40" s="8">
        <f>M40*M51</f>
        <v>19.5</v>
      </c>
      <c r="O40" s="6">
        <v>-210.1801102100377</v>
      </c>
    </row>
    <row r="41" spans="1:15" ht="14.25">
      <c r="A41" s="23" t="s">
        <v>271</v>
      </c>
      <c r="B41" s="6">
        <f t="shared" si="0"/>
        <v>187.0710108604845</v>
      </c>
      <c r="C41" s="9"/>
      <c r="D41" s="7"/>
      <c r="E41" s="8">
        <f>D41*D51</f>
        <v>0</v>
      </c>
      <c r="F41" s="30">
        <v>-22.42</v>
      </c>
      <c r="G41" s="7"/>
      <c r="H41" s="8">
        <f>G41*G51</f>
        <v>0</v>
      </c>
      <c r="I41" s="9"/>
      <c r="J41" s="7">
        <v>1</v>
      </c>
      <c r="K41" s="8">
        <f>J41*J51</f>
        <v>15.6</v>
      </c>
      <c r="L41" s="9"/>
      <c r="M41" s="7"/>
      <c r="N41" s="8">
        <f>M41*M51</f>
        <v>0</v>
      </c>
      <c r="O41" s="6">
        <v>225.09101086048452</v>
      </c>
    </row>
    <row r="42" spans="1:16" ht="14.25">
      <c r="A42" s="23" t="s">
        <v>272</v>
      </c>
      <c r="B42" s="6">
        <f t="shared" si="0"/>
        <v>167.92894736842106</v>
      </c>
      <c r="C42" s="9"/>
      <c r="D42" s="7"/>
      <c r="E42" s="8">
        <f>D42*D51</f>
        <v>0</v>
      </c>
      <c r="F42" s="30">
        <v>-7.42</v>
      </c>
      <c r="G42" s="7"/>
      <c r="H42" s="8">
        <f>G42*G51</f>
        <v>0</v>
      </c>
      <c r="I42" s="9"/>
      <c r="J42" s="7"/>
      <c r="K42" s="8">
        <f>J42*J51</f>
        <v>0</v>
      </c>
      <c r="L42" s="9"/>
      <c r="M42" s="7">
        <v>1</v>
      </c>
      <c r="N42" s="8">
        <f>M42*M51</f>
        <v>19.5</v>
      </c>
      <c r="O42" s="6">
        <v>194.84894736842105</v>
      </c>
      <c r="P42"/>
    </row>
    <row r="43" spans="1:15" ht="14.25">
      <c r="A43" s="5" t="s">
        <v>273</v>
      </c>
      <c r="B43" s="6">
        <f t="shared" si="0"/>
        <v>14.113894711202542</v>
      </c>
      <c r="C43" s="9"/>
      <c r="D43" s="7"/>
      <c r="E43" s="8">
        <f>D43*D51</f>
        <v>0</v>
      </c>
      <c r="F43" s="30"/>
      <c r="G43" s="7"/>
      <c r="H43" s="8">
        <f>G43*G51</f>
        <v>0</v>
      </c>
      <c r="I43" s="9"/>
      <c r="J43" s="7"/>
      <c r="K43" s="8">
        <f>J43*J51</f>
        <v>0</v>
      </c>
      <c r="L43" s="9"/>
      <c r="M43" s="7"/>
      <c r="N43" s="8">
        <f>M43*M51</f>
        <v>0</v>
      </c>
      <c r="O43" s="6">
        <v>14.113894711202542</v>
      </c>
    </row>
    <row r="44" spans="1:16" ht="14.25">
      <c r="A44" s="5" t="s">
        <v>208</v>
      </c>
      <c r="B44" s="6">
        <f t="shared" si="0"/>
        <v>11.390361365806992</v>
      </c>
      <c r="C44" s="9"/>
      <c r="D44" s="7"/>
      <c r="E44" s="8">
        <f>D44*D51</f>
        <v>0</v>
      </c>
      <c r="F44" s="30"/>
      <c r="G44" s="7"/>
      <c r="H44" s="8">
        <f>G44*G51</f>
        <v>0</v>
      </c>
      <c r="I44" s="9"/>
      <c r="J44" s="7"/>
      <c r="K44" s="8">
        <f>J44*J51</f>
        <v>0</v>
      </c>
      <c r="L44" s="9"/>
      <c r="M44" s="7"/>
      <c r="N44" s="8">
        <f>M44*M51</f>
        <v>0</v>
      </c>
      <c r="O44" s="6">
        <v>11.390361365806992</v>
      </c>
      <c r="P44" s="7"/>
    </row>
    <row r="45" spans="1:15" ht="14.25">
      <c r="A45" s="5" t="s">
        <v>275</v>
      </c>
      <c r="B45" s="6">
        <f t="shared" si="0"/>
        <v>114.76218493804843</v>
      </c>
      <c r="C45" s="9"/>
      <c r="D45" s="7">
        <v>1</v>
      </c>
      <c r="E45" s="8">
        <f>D45*D51</f>
        <v>17.333333333333332</v>
      </c>
      <c r="F45" s="30"/>
      <c r="G45" s="7"/>
      <c r="H45" s="8">
        <f>G45*G51</f>
        <v>0</v>
      </c>
      <c r="I45" s="9">
        <v>100</v>
      </c>
      <c r="J45" s="7">
        <v>1</v>
      </c>
      <c r="K45" s="8">
        <f>J45*J51</f>
        <v>15.6</v>
      </c>
      <c r="L45" s="9"/>
      <c r="M45" s="7"/>
      <c r="N45" s="8">
        <f>M45*M51</f>
        <v>0</v>
      </c>
      <c r="O45" s="6">
        <v>47.69551827138176</v>
      </c>
    </row>
    <row r="46" spans="1:15" ht="14.25">
      <c r="A46" s="5" t="s">
        <v>418</v>
      </c>
      <c r="B46" s="6">
        <f t="shared" si="0"/>
        <v>-23.772825254178027</v>
      </c>
      <c r="C46" s="9"/>
      <c r="D46" s="7"/>
      <c r="E46" s="8">
        <f>D46*D51</f>
        <v>0</v>
      </c>
      <c r="F46" s="30"/>
      <c r="G46" s="7"/>
      <c r="H46" s="8">
        <f>G46*G51</f>
        <v>0</v>
      </c>
      <c r="I46" s="9"/>
      <c r="J46" s="7"/>
      <c r="K46" s="8">
        <f>J46*J51</f>
        <v>0</v>
      </c>
      <c r="L46" s="9"/>
      <c r="M46" s="7"/>
      <c r="N46" s="8">
        <f>M46*M51</f>
        <v>0</v>
      </c>
      <c r="O46" s="6">
        <v>-23.772825254178027</v>
      </c>
    </row>
    <row r="47" spans="1:15" ht="14.25">
      <c r="A47" s="5" t="s">
        <v>277</v>
      </c>
      <c r="B47" s="6">
        <f t="shared" si="0"/>
        <v>17.725478579391634</v>
      </c>
      <c r="C47" s="9"/>
      <c r="D47" s="7"/>
      <c r="E47" s="8">
        <f>D47*D51</f>
        <v>0</v>
      </c>
      <c r="F47" s="30"/>
      <c r="G47" s="7"/>
      <c r="H47" s="8">
        <f>G47*G51</f>
        <v>0</v>
      </c>
      <c r="I47" s="9"/>
      <c r="J47" s="7"/>
      <c r="K47" s="8">
        <f>J47*J51</f>
        <v>0</v>
      </c>
      <c r="L47" s="9"/>
      <c r="M47" s="7">
        <v>1</v>
      </c>
      <c r="N47" s="8">
        <f>M47*M51</f>
        <v>19.5</v>
      </c>
      <c r="O47" s="6">
        <v>37.225478579391634</v>
      </c>
    </row>
    <row r="48" spans="1:16" ht="14.25">
      <c r="A48" s="5" t="s">
        <v>419</v>
      </c>
      <c r="B48" s="6">
        <f t="shared" si="0"/>
        <v>40.810790641926516</v>
      </c>
      <c r="D48" s="7"/>
      <c r="E48" s="8">
        <f>D48*D51</f>
        <v>0</v>
      </c>
      <c r="F48" s="31"/>
      <c r="G48" s="7"/>
      <c r="H48" s="8">
        <f>G48*G51</f>
        <v>0</v>
      </c>
      <c r="J48" s="7"/>
      <c r="K48" s="8">
        <f>J48*J51</f>
        <v>0</v>
      </c>
      <c r="M48" s="7"/>
      <c r="N48" s="8">
        <f>M48*M51</f>
        <v>0</v>
      </c>
      <c r="O48" s="6">
        <v>40.810790641926516</v>
      </c>
      <c r="P48"/>
    </row>
    <row r="49" spans="1:15" ht="14.25">
      <c r="A49" s="5" t="s">
        <v>420</v>
      </c>
      <c r="B49" s="6">
        <f t="shared" si="0"/>
        <v>20.001195505486116</v>
      </c>
      <c r="C49" s="9"/>
      <c r="D49" s="7"/>
      <c r="E49" s="8">
        <f>D49*D51</f>
        <v>0</v>
      </c>
      <c r="F49" s="30"/>
      <c r="G49" s="7"/>
      <c r="H49" s="8">
        <f>G49*G51</f>
        <v>0</v>
      </c>
      <c r="I49" s="9"/>
      <c r="J49" s="7"/>
      <c r="K49" s="8">
        <f>J49*J51</f>
        <v>0</v>
      </c>
      <c r="L49" s="9"/>
      <c r="M49" s="7"/>
      <c r="N49" s="8">
        <f>M49*M51</f>
        <v>0</v>
      </c>
      <c r="O49" s="6">
        <v>20.001195505486116</v>
      </c>
    </row>
    <row r="50" spans="1:16" ht="18.75">
      <c r="A50" s="10" t="s">
        <v>421</v>
      </c>
      <c r="B50" s="16">
        <f>SUM(B3:B49)</f>
        <v>1762.133073173394</v>
      </c>
      <c r="C50" s="9"/>
      <c r="D50" s="1">
        <f>SUM(D3:D49)</f>
        <v>18</v>
      </c>
      <c r="E50" s="8">
        <f>SUM(E53:E55)</f>
        <v>312</v>
      </c>
      <c r="F50" s="1"/>
      <c r="G50" s="1">
        <f>SUM(G3:G49)</f>
        <v>11</v>
      </c>
      <c r="H50" s="8">
        <f>SUM(H53:H55)</f>
        <v>300</v>
      </c>
      <c r="I50" s="1"/>
      <c r="J50" s="1">
        <f>SUM(J3:J49)</f>
        <v>20</v>
      </c>
      <c r="K50" s="8">
        <f>SUM(K53:K55)</f>
        <v>312</v>
      </c>
      <c r="L50" s="1"/>
      <c r="M50" s="1">
        <f>SUM(M3:M49)</f>
        <v>16</v>
      </c>
      <c r="N50" s="8">
        <f>SUM(N53:N55)</f>
        <v>312</v>
      </c>
      <c r="O50" s="14">
        <f>SUM(O3:O49)</f>
        <v>2177.043073173394</v>
      </c>
      <c r="P50" s="14">
        <v>563</v>
      </c>
    </row>
    <row r="51" spans="1:14" ht="14.25">
      <c r="A51" s="1" t="s">
        <v>237</v>
      </c>
      <c r="C51" s="1"/>
      <c r="D51" s="15">
        <f>IF(D50=0,0,E50/D50)</f>
        <v>17.333333333333332</v>
      </c>
      <c r="E51" s="11"/>
      <c r="F51" s="1"/>
      <c r="G51" s="15">
        <f>IF(G50=0,0,H50/G50)</f>
        <v>27.272727272727273</v>
      </c>
      <c r="H51" s="11"/>
      <c r="I51" s="1"/>
      <c r="J51" s="15">
        <f>IF(J50=0,0,K50/J50)</f>
        <v>15.6</v>
      </c>
      <c r="K51" s="11"/>
      <c r="L51" s="1"/>
      <c r="M51" s="15">
        <f>IF(M50=0,0,N50/M50)</f>
        <v>19.5</v>
      </c>
      <c r="N51" s="11"/>
    </row>
    <row r="52" spans="3:16" ht="14.25" customHeight="1" thickBot="1">
      <c r="C52" s="1">
        <f>SUM(C3:C49)</f>
        <v>100</v>
      </c>
      <c r="D52" s="1"/>
      <c r="E52" s="11"/>
      <c r="F52" s="1">
        <f>SUM(F3:F49)</f>
        <v>-378.91</v>
      </c>
      <c r="G52" s="1"/>
      <c r="H52" s="11"/>
      <c r="I52" s="1">
        <f>SUM(I3:I49)</f>
        <v>400</v>
      </c>
      <c r="J52" s="1"/>
      <c r="K52" s="11"/>
      <c r="L52" s="1">
        <f>SUM(L4:L49)</f>
        <v>700</v>
      </c>
      <c r="M52" s="1"/>
      <c r="N52" s="11"/>
      <c r="P52" s="55"/>
    </row>
    <row r="53" spans="3:16" ht="14.25">
      <c r="C53" s="52" t="s">
        <v>282</v>
      </c>
      <c r="D53" s="53"/>
      <c r="E53" s="12">
        <v>300</v>
      </c>
      <c r="F53" s="52" t="s">
        <v>282</v>
      </c>
      <c r="G53" s="53"/>
      <c r="H53" s="12">
        <v>300</v>
      </c>
      <c r="I53" s="52" t="s">
        <v>282</v>
      </c>
      <c r="J53" s="53"/>
      <c r="K53" s="12">
        <v>300</v>
      </c>
      <c r="L53" s="52" t="s">
        <v>282</v>
      </c>
      <c r="M53" s="53"/>
      <c r="N53" s="12">
        <v>300</v>
      </c>
      <c r="P53" s="55"/>
    </row>
    <row r="54" spans="3:16" ht="14.25">
      <c r="C54" s="54" t="s">
        <v>217</v>
      </c>
      <c r="D54" s="33"/>
      <c r="E54" s="8"/>
      <c r="F54" s="54" t="s">
        <v>217</v>
      </c>
      <c r="G54" s="33"/>
      <c r="H54" s="8"/>
      <c r="I54" s="54" t="s">
        <v>217</v>
      </c>
      <c r="J54" s="33"/>
      <c r="L54" s="54" t="s">
        <v>217</v>
      </c>
      <c r="M54" s="33"/>
      <c r="N54" s="8"/>
      <c r="P54" s="55"/>
    </row>
    <row r="55" spans="3:16" ht="15" thickBot="1">
      <c r="C55" s="34" t="s">
        <v>285</v>
      </c>
      <c r="D55" s="35"/>
      <c r="E55" s="13">
        <v>12</v>
      </c>
      <c r="F55" s="34" t="s">
        <v>285</v>
      </c>
      <c r="G55" s="35"/>
      <c r="H55" s="13">
        <v>0</v>
      </c>
      <c r="I55" s="34" t="s">
        <v>285</v>
      </c>
      <c r="J55" s="35"/>
      <c r="K55" s="8">
        <v>12</v>
      </c>
      <c r="L55" s="34" t="s">
        <v>285</v>
      </c>
      <c r="M55" s="35"/>
      <c r="N55" s="13">
        <v>12</v>
      </c>
      <c r="P55" s="55"/>
    </row>
    <row r="56" spans="2:16" ht="14.25" customHeight="1" thickBot="1">
      <c r="B56" s="18"/>
      <c r="C56" s="1"/>
      <c r="D56" s="1"/>
      <c r="E56" s="11"/>
      <c r="F56" s="1"/>
      <c r="G56" s="1"/>
      <c r="H56" s="11"/>
      <c r="I56" s="1"/>
      <c r="J56" s="1"/>
      <c r="K56" s="11"/>
      <c r="L56" s="1"/>
      <c r="M56" s="1"/>
      <c r="N56" s="11"/>
      <c r="P56" s="55"/>
    </row>
    <row r="57" spans="3:16" ht="14.25" customHeight="1">
      <c r="C57" s="40" t="s">
        <v>422</v>
      </c>
      <c r="D57" s="41"/>
      <c r="E57" s="42"/>
      <c r="F57" s="40" t="s">
        <v>423</v>
      </c>
      <c r="G57" s="41"/>
      <c r="H57" s="42"/>
      <c r="I57" s="40" t="s">
        <v>424</v>
      </c>
      <c r="J57" s="41"/>
      <c r="K57" s="42"/>
      <c r="L57" s="40" t="s">
        <v>425</v>
      </c>
      <c r="M57" s="41"/>
      <c r="N57" s="42"/>
      <c r="P57" s="55"/>
    </row>
    <row r="58" spans="3:16" ht="14.25">
      <c r="C58" s="43"/>
      <c r="D58" s="44"/>
      <c r="E58" s="45"/>
      <c r="F58" s="43"/>
      <c r="G58" s="44"/>
      <c r="H58" s="45"/>
      <c r="I58" s="43"/>
      <c r="J58" s="44"/>
      <c r="K58" s="45"/>
      <c r="L58" s="43"/>
      <c r="M58" s="44"/>
      <c r="N58" s="45"/>
      <c r="P58" s="55"/>
    </row>
    <row r="59" spans="3:16" ht="14.25">
      <c r="C59" s="43"/>
      <c r="D59" s="44"/>
      <c r="E59" s="45"/>
      <c r="F59" s="43"/>
      <c r="G59" s="44"/>
      <c r="H59" s="45"/>
      <c r="I59" s="43"/>
      <c r="J59" s="44"/>
      <c r="K59" s="45"/>
      <c r="L59" s="43"/>
      <c r="M59" s="44"/>
      <c r="N59" s="45"/>
      <c r="P59" s="55"/>
    </row>
    <row r="60" spans="3:16" ht="14.25">
      <c r="C60" s="43"/>
      <c r="D60" s="44"/>
      <c r="E60" s="45"/>
      <c r="F60" s="43"/>
      <c r="G60" s="44"/>
      <c r="H60" s="45"/>
      <c r="I60" s="43"/>
      <c r="J60" s="44"/>
      <c r="K60" s="45"/>
      <c r="L60" s="43"/>
      <c r="M60" s="44"/>
      <c r="N60" s="45"/>
      <c r="P60" s="55"/>
    </row>
    <row r="61" spans="3:16" ht="203.25" customHeight="1">
      <c r="C61" s="43"/>
      <c r="D61" s="44"/>
      <c r="E61" s="45"/>
      <c r="F61" s="43"/>
      <c r="G61" s="44"/>
      <c r="H61" s="45"/>
      <c r="I61" s="43"/>
      <c r="J61" s="44"/>
      <c r="K61" s="45"/>
      <c r="L61" s="43"/>
      <c r="M61" s="44"/>
      <c r="N61" s="45"/>
      <c r="P61" s="55"/>
    </row>
    <row r="62" spans="3:14" ht="70.5" customHeight="1" thickBot="1">
      <c r="C62" s="46"/>
      <c r="D62" s="47"/>
      <c r="E62" s="48"/>
      <c r="F62" s="46"/>
      <c r="G62" s="47"/>
      <c r="H62" s="48"/>
      <c r="I62" s="46"/>
      <c r="J62" s="47"/>
      <c r="K62" s="48"/>
      <c r="L62" s="46"/>
      <c r="M62" s="47"/>
      <c r="N62" s="48"/>
    </row>
    <row r="63" ht="14.25">
      <c r="B63" s="18"/>
    </row>
  </sheetData>
  <mergeCells count="25">
    <mergeCell ref="F57:H62"/>
    <mergeCell ref="C57:E62"/>
    <mergeCell ref="L57:N62"/>
    <mergeCell ref="F1:H1"/>
    <mergeCell ref="F53:G53"/>
    <mergeCell ref="F54:G54"/>
    <mergeCell ref="I54:J54"/>
    <mergeCell ref="L54:M54"/>
    <mergeCell ref="F55:G55"/>
    <mergeCell ref="I55:J55"/>
    <mergeCell ref="P52:P61"/>
    <mergeCell ref="I1:K1"/>
    <mergeCell ref="L1:N1"/>
    <mergeCell ref="O1:O2"/>
    <mergeCell ref="P1:P2"/>
    <mergeCell ref="I53:J53"/>
    <mergeCell ref="L53:M53"/>
    <mergeCell ref="L55:M55"/>
    <mergeCell ref="I57:K62"/>
    <mergeCell ref="C54:D54"/>
    <mergeCell ref="C55:D55"/>
    <mergeCell ref="A1:A2"/>
    <mergeCell ref="B1:B2"/>
    <mergeCell ref="C1:E1"/>
    <mergeCell ref="C53:D5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63"/>
  <sheetViews>
    <sheetView zoomScale="75" zoomScaleNormal="75" workbookViewId="0" topLeftCell="A35">
      <selection activeCell="L74" sqref="L74"/>
    </sheetView>
  </sheetViews>
  <sheetFormatPr defaultColWidth="9.00390625" defaultRowHeight="14.25"/>
  <cols>
    <col min="1" max="1" width="13.875" style="1" customWidth="1"/>
    <col min="2" max="2" width="16.875" style="0" bestFit="1" customWidth="1"/>
    <col min="4" max="4" width="9.50390625" style="0" bestFit="1" customWidth="1"/>
    <col min="5" max="5" width="10.50390625" style="0" bestFit="1" customWidth="1"/>
    <col min="6" max="6" width="9.625" style="0" customWidth="1"/>
    <col min="7" max="7" width="9.50390625" style="0" bestFit="1" customWidth="1"/>
    <col min="8" max="8" width="12.00390625" style="0" bestFit="1" customWidth="1"/>
    <col min="10" max="10" width="9.50390625" style="0" bestFit="1" customWidth="1"/>
    <col min="11" max="11" width="10.50390625" style="0" bestFit="1" customWidth="1"/>
    <col min="13" max="13" width="9.50390625" style="0" bestFit="1" customWidth="1"/>
    <col min="14" max="14" width="10.50390625" style="0" bestFit="1" customWidth="1"/>
    <col min="15" max="15" width="14.25390625" style="14" bestFit="1" customWidth="1"/>
    <col min="16" max="16" width="10.375" style="1" bestFit="1" customWidth="1"/>
  </cols>
  <sheetData>
    <row r="1" spans="1:16" ht="14.25">
      <c r="A1" s="36" t="s">
        <v>426</v>
      </c>
      <c r="B1" s="56" t="s">
        <v>427</v>
      </c>
      <c r="C1" s="49">
        <v>40321</v>
      </c>
      <c r="D1" s="50"/>
      <c r="E1" s="51"/>
      <c r="F1" s="49">
        <v>40324</v>
      </c>
      <c r="G1" s="50"/>
      <c r="H1" s="51"/>
      <c r="I1" s="49">
        <v>40328</v>
      </c>
      <c r="J1" s="50"/>
      <c r="K1" s="51"/>
      <c r="L1" s="49">
        <v>40331</v>
      </c>
      <c r="M1" s="50"/>
      <c r="N1" s="51"/>
      <c r="O1" s="37" t="s">
        <v>428</v>
      </c>
      <c r="P1" s="36" t="s">
        <v>429</v>
      </c>
    </row>
    <row r="2" spans="1:16" ht="14.25">
      <c r="A2" s="36"/>
      <c r="B2" s="56"/>
      <c r="C2" s="4" t="s">
        <v>2</v>
      </c>
      <c r="D2" s="2" t="s">
        <v>3</v>
      </c>
      <c r="E2" s="3" t="s">
        <v>430</v>
      </c>
      <c r="F2" s="4" t="s">
        <v>2</v>
      </c>
      <c r="G2" s="2" t="s">
        <v>3</v>
      </c>
      <c r="H2" s="3" t="s">
        <v>4</v>
      </c>
      <c r="I2" s="4" t="s">
        <v>2</v>
      </c>
      <c r="J2" s="2" t="s">
        <v>3</v>
      </c>
      <c r="K2" s="3" t="s">
        <v>4</v>
      </c>
      <c r="L2" s="4" t="s">
        <v>2</v>
      </c>
      <c r="M2" s="2" t="s">
        <v>3</v>
      </c>
      <c r="N2" s="3" t="s">
        <v>4</v>
      </c>
      <c r="O2" s="37"/>
      <c r="P2" s="36"/>
    </row>
    <row r="3" spans="1:15" ht="14.25">
      <c r="A3" s="5" t="s">
        <v>431</v>
      </c>
      <c r="B3" s="6">
        <f aca="true" t="shared" si="0" ref="B3:B49">C3-E3+F3-H3+I3-K3+L3-N3+O3</f>
        <v>-14.760876873459331</v>
      </c>
      <c r="C3" s="30"/>
      <c r="D3" s="7"/>
      <c r="E3" s="8">
        <f>D3*D51</f>
        <v>0</v>
      </c>
      <c r="F3" s="30"/>
      <c r="G3" s="7"/>
      <c r="H3" s="8">
        <f>G3*G51</f>
        <v>0</v>
      </c>
      <c r="I3" s="30"/>
      <c r="J3" s="7"/>
      <c r="K3" s="8">
        <f>J3*J51</f>
        <v>0</v>
      </c>
      <c r="L3" s="30"/>
      <c r="M3" s="7"/>
      <c r="N3" s="8">
        <f>M3*M51</f>
        <v>0</v>
      </c>
      <c r="O3" s="6">
        <v>-14.760876873459331</v>
      </c>
    </row>
    <row r="4" spans="1:15" ht="14.25">
      <c r="A4" s="5" t="s">
        <v>432</v>
      </c>
      <c r="B4" s="6">
        <f t="shared" si="0"/>
        <v>121.95992212093928</v>
      </c>
      <c r="C4" s="30"/>
      <c r="D4" s="7"/>
      <c r="E4" s="8">
        <f>D4*D51</f>
        <v>0</v>
      </c>
      <c r="F4" s="30"/>
      <c r="G4" s="7"/>
      <c r="H4" s="8">
        <f>G4*G51</f>
        <v>0</v>
      </c>
      <c r="I4" s="30"/>
      <c r="J4" s="7">
        <v>1</v>
      </c>
      <c r="K4" s="8">
        <f>J4*J51</f>
        <v>16.57894736842105</v>
      </c>
      <c r="L4" s="30"/>
      <c r="M4" s="7"/>
      <c r="N4" s="8">
        <f>M4*M51</f>
        <v>0</v>
      </c>
      <c r="O4" s="6">
        <v>138.53886948936034</v>
      </c>
    </row>
    <row r="5" spans="1:15" ht="14.25">
      <c r="A5" s="5" t="s">
        <v>433</v>
      </c>
      <c r="B5" s="6">
        <f t="shared" si="0"/>
        <v>12.57001531363499</v>
      </c>
      <c r="C5" s="30"/>
      <c r="D5" s="7">
        <v>1</v>
      </c>
      <c r="E5" s="8">
        <f>D5*D51</f>
        <v>18.352941176470587</v>
      </c>
      <c r="F5" s="30"/>
      <c r="G5" s="7"/>
      <c r="H5" s="8">
        <f>G5*G51</f>
        <v>0</v>
      </c>
      <c r="I5" s="30"/>
      <c r="J5" s="7">
        <v>1</v>
      </c>
      <c r="K5" s="8">
        <f>J5*J51</f>
        <v>16.57894736842105</v>
      </c>
      <c r="L5" s="30"/>
      <c r="M5" s="7"/>
      <c r="N5" s="8">
        <f>M5*M51</f>
        <v>0</v>
      </c>
      <c r="O5" s="6">
        <v>47.501903858526624</v>
      </c>
    </row>
    <row r="6" spans="1:15" ht="14.25">
      <c r="A6" s="5" t="s">
        <v>434</v>
      </c>
      <c r="B6" s="6">
        <f t="shared" si="0"/>
        <v>-13.82329501662246</v>
      </c>
      <c r="C6" s="30"/>
      <c r="D6" s="7">
        <v>1</v>
      </c>
      <c r="E6" s="8">
        <f>D6*D51</f>
        <v>18.352941176470587</v>
      </c>
      <c r="F6" s="30"/>
      <c r="G6" s="7"/>
      <c r="H6" s="8">
        <f>G6*G51</f>
        <v>0</v>
      </c>
      <c r="I6" s="30"/>
      <c r="J6" s="7">
        <v>1</v>
      </c>
      <c r="K6" s="8">
        <f>J6*J51</f>
        <v>16.57894736842105</v>
      </c>
      <c r="L6" s="30"/>
      <c r="M6" s="7"/>
      <c r="N6" s="8">
        <f>M6*M51</f>
        <v>0</v>
      </c>
      <c r="O6" s="6">
        <v>21.108593528269175</v>
      </c>
    </row>
    <row r="7" spans="1:15" ht="14.25">
      <c r="A7" s="5" t="s">
        <v>435</v>
      </c>
      <c r="B7" s="6">
        <f t="shared" si="0"/>
        <v>-120.11433216309572</v>
      </c>
      <c r="C7" s="30"/>
      <c r="D7" s="7"/>
      <c r="E7" s="8">
        <f>D7*D51</f>
        <v>0</v>
      </c>
      <c r="F7" s="30"/>
      <c r="G7" s="7"/>
      <c r="H7" s="8">
        <f>G7*G51</f>
        <v>0</v>
      </c>
      <c r="I7" s="30"/>
      <c r="J7" s="7"/>
      <c r="K7" s="8">
        <f>J7*J51</f>
        <v>0</v>
      </c>
      <c r="L7" s="30"/>
      <c r="M7" s="7"/>
      <c r="N7" s="8">
        <f>M7*M51</f>
        <v>0</v>
      </c>
      <c r="O7" s="6">
        <v>-120.11433216309572</v>
      </c>
    </row>
    <row r="8" spans="1:15" ht="14.25">
      <c r="A8" s="5" t="s">
        <v>436</v>
      </c>
      <c r="B8" s="6">
        <f t="shared" si="0"/>
        <v>19.26347180740373</v>
      </c>
      <c r="C8" s="30">
        <v>70</v>
      </c>
      <c r="D8" s="7">
        <v>1</v>
      </c>
      <c r="E8" s="8">
        <f>D8*D51</f>
        <v>18.352941176470587</v>
      </c>
      <c r="F8" s="30"/>
      <c r="G8" s="7"/>
      <c r="H8" s="8">
        <f>G8*G51</f>
        <v>0</v>
      </c>
      <c r="I8" s="30"/>
      <c r="J8" s="7">
        <v>1</v>
      </c>
      <c r="K8" s="8">
        <f>J8*J51</f>
        <v>16.57894736842105</v>
      </c>
      <c r="L8" s="30"/>
      <c r="M8" s="7">
        <v>1</v>
      </c>
      <c r="N8" s="8">
        <f>M8*M51</f>
        <v>25.636363636363637</v>
      </c>
      <c r="O8" s="6">
        <v>9.831723988659</v>
      </c>
    </row>
    <row r="9" spans="1:15" ht="14.25">
      <c r="A9" s="5" t="s">
        <v>437</v>
      </c>
      <c r="B9" s="6">
        <f t="shared" si="0"/>
        <v>6.141222948610704</v>
      </c>
      <c r="C9" s="30">
        <v>-30</v>
      </c>
      <c r="D9" s="7">
        <v>2</v>
      </c>
      <c r="E9" s="8">
        <f>D9*D51</f>
        <v>36.705882352941174</v>
      </c>
      <c r="F9" s="30"/>
      <c r="G9" s="7">
        <v>2</v>
      </c>
      <c r="H9" s="8">
        <f>G9*G51</f>
        <v>48</v>
      </c>
      <c r="I9" s="30"/>
      <c r="J9" s="7">
        <v>2</v>
      </c>
      <c r="K9" s="8">
        <f>J9*J51</f>
        <v>33.1578947368421</v>
      </c>
      <c r="L9" s="30"/>
      <c r="M9" s="7">
        <v>1</v>
      </c>
      <c r="N9" s="8">
        <f>M9*M51</f>
        <v>25.636363636363637</v>
      </c>
      <c r="O9" s="6">
        <v>179.6413636747576</v>
      </c>
    </row>
    <row r="10" spans="1:15" ht="14.25">
      <c r="A10" s="5" t="s">
        <v>438</v>
      </c>
      <c r="B10" s="6">
        <f t="shared" si="0"/>
        <v>-64.71709944731138</v>
      </c>
      <c r="C10" s="30"/>
      <c r="D10" s="7">
        <v>1</v>
      </c>
      <c r="E10" s="8">
        <f>D10*D51</f>
        <v>18.352941176470587</v>
      </c>
      <c r="F10" s="30"/>
      <c r="G10" s="7"/>
      <c r="H10" s="8">
        <f>G10*G51</f>
        <v>0</v>
      </c>
      <c r="I10" s="30"/>
      <c r="J10" s="7">
        <v>1</v>
      </c>
      <c r="K10" s="8">
        <f>J10*J51</f>
        <v>16.57894736842105</v>
      </c>
      <c r="L10" s="30"/>
      <c r="M10" s="7"/>
      <c r="N10" s="8">
        <f>M10*M51</f>
        <v>0</v>
      </c>
      <c r="O10" s="6">
        <v>-29.78521090241975</v>
      </c>
    </row>
    <row r="11" spans="1:15" ht="14.25">
      <c r="A11" s="5" t="s">
        <v>439</v>
      </c>
      <c r="B11" s="6">
        <f t="shared" si="0"/>
        <v>93.93119301147182</v>
      </c>
      <c r="C11" s="30"/>
      <c r="D11" s="7"/>
      <c r="E11" s="8">
        <f>D11*D51</f>
        <v>0</v>
      </c>
      <c r="F11" s="30"/>
      <c r="G11" s="7">
        <v>1</v>
      </c>
      <c r="H11" s="8">
        <f>G11*G51</f>
        <v>24</v>
      </c>
      <c r="I11" s="30"/>
      <c r="J11" s="7">
        <v>1</v>
      </c>
      <c r="K11" s="8">
        <f>J11*J51</f>
        <v>16.57894736842105</v>
      </c>
      <c r="L11" s="30"/>
      <c r="M11" s="7"/>
      <c r="N11" s="8">
        <f>M11*M51</f>
        <v>0</v>
      </c>
      <c r="O11" s="6">
        <v>134.51014037989287</v>
      </c>
    </row>
    <row r="12" spans="1:15" ht="14.25">
      <c r="A12" s="5" t="s">
        <v>440</v>
      </c>
      <c r="B12" s="6">
        <f t="shared" si="0"/>
        <v>16.604686873475366</v>
      </c>
      <c r="C12" s="30"/>
      <c r="D12" s="7"/>
      <c r="E12" s="8">
        <f>D12*D51</f>
        <v>0</v>
      </c>
      <c r="F12" s="30"/>
      <c r="G12" s="7"/>
      <c r="H12" s="8">
        <f>G12*G51</f>
        <v>0</v>
      </c>
      <c r="I12" s="30"/>
      <c r="J12" s="7"/>
      <c r="K12" s="8">
        <f>J12*J51</f>
        <v>0</v>
      </c>
      <c r="L12" s="30"/>
      <c r="M12" s="7"/>
      <c r="N12" s="8">
        <f>M12*M51</f>
        <v>0</v>
      </c>
      <c r="O12" s="6">
        <v>16.604686873475366</v>
      </c>
    </row>
    <row r="13" spans="1:15" ht="14.25">
      <c r="A13" s="5" t="s">
        <v>441</v>
      </c>
      <c r="B13" s="6">
        <f t="shared" si="0"/>
        <v>16.339716304359143</v>
      </c>
      <c r="C13" s="30"/>
      <c r="D13" s="7"/>
      <c r="E13" s="8">
        <f>D13*D51</f>
        <v>0</v>
      </c>
      <c r="F13" s="30"/>
      <c r="G13" s="7"/>
      <c r="H13" s="8">
        <f>G13*G51</f>
        <v>0</v>
      </c>
      <c r="I13" s="30"/>
      <c r="J13" s="7"/>
      <c r="K13" s="8">
        <f>J13*J51</f>
        <v>0</v>
      </c>
      <c r="L13" s="30"/>
      <c r="M13" s="7"/>
      <c r="N13" s="8">
        <f>M13*M51</f>
        <v>0</v>
      </c>
      <c r="O13" s="6">
        <v>16.339716304359143</v>
      </c>
    </row>
    <row r="14" spans="1:15" ht="14.25">
      <c r="A14" s="5" t="s">
        <v>442</v>
      </c>
      <c r="B14" s="6">
        <f t="shared" si="0"/>
        <v>40.667529771132976</v>
      </c>
      <c r="C14" s="30"/>
      <c r="D14" s="7"/>
      <c r="E14" s="8">
        <f>D14*D51</f>
        <v>0</v>
      </c>
      <c r="F14" s="30"/>
      <c r="G14" s="7"/>
      <c r="H14" s="8">
        <f>G14*G51</f>
        <v>0</v>
      </c>
      <c r="I14" s="30"/>
      <c r="J14" s="7"/>
      <c r="K14" s="8">
        <f>J14*J51</f>
        <v>0</v>
      </c>
      <c r="L14" s="30"/>
      <c r="M14" s="7"/>
      <c r="N14" s="8">
        <f>M14*M51</f>
        <v>0</v>
      </c>
      <c r="O14" s="6">
        <v>40.667529771132976</v>
      </c>
    </row>
    <row r="15" spans="1:15" ht="14.25">
      <c r="A15" s="5" t="s">
        <v>443</v>
      </c>
      <c r="B15" s="6">
        <f t="shared" si="0"/>
        <v>72.77744340191276</v>
      </c>
      <c r="C15" s="30"/>
      <c r="D15" s="7">
        <v>1</v>
      </c>
      <c r="E15" s="8">
        <f>D15*D51</f>
        <v>18.352941176470587</v>
      </c>
      <c r="F15" s="30"/>
      <c r="G15" s="7"/>
      <c r="H15" s="8">
        <f>G15*G51</f>
        <v>0</v>
      </c>
      <c r="I15" s="30"/>
      <c r="J15" s="7"/>
      <c r="K15" s="8">
        <f>J15*J51</f>
        <v>0</v>
      </c>
      <c r="L15" s="30"/>
      <c r="M15" s="7"/>
      <c r="N15" s="8">
        <f>M15*M51</f>
        <v>0</v>
      </c>
      <c r="O15" s="6">
        <v>91.13038457838334</v>
      </c>
    </row>
    <row r="16" spans="1:15" ht="14.25">
      <c r="A16" s="5" t="s">
        <v>444</v>
      </c>
      <c r="B16" s="6">
        <f t="shared" si="0"/>
        <v>-85.68386730194476</v>
      </c>
      <c r="C16" s="30"/>
      <c r="D16" s="7"/>
      <c r="E16" s="8">
        <f>D16*D51</f>
        <v>0</v>
      </c>
      <c r="F16" s="30"/>
      <c r="G16" s="7">
        <v>1</v>
      </c>
      <c r="H16" s="8">
        <f>G16*G51</f>
        <v>24</v>
      </c>
      <c r="I16" s="30"/>
      <c r="J16" s="7">
        <v>1</v>
      </c>
      <c r="K16" s="8">
        <f>J16*J51</f>
        <v>16.57894736842105</v>
      </c>
      <c r="L16" s="30"/>
      <c r="M16" s="7">
        <v>1</v>
      </c>
      <c r="N16" s="8">
        <f>M16*M51</f>
        <v>25.636363636363637</v>
      </c>
      <c r="O16" s="6">
        <v>-19.468556297160056</v>
      </c>
    </row>
    <row r="17" spans="1:15" ht="14.25">
      <c r="A17" s="5" t="s">
        <v>445</v>
      </c>
      <c r="B17" s="6">
        <f t="shared" si="0"/>
        <v>31.52216495074277</v>
      </c>
      <c r="C17" s="30"/>
      <c r="D17" s="7">
        <v>1</v>
      </c>
      <c r="E17" s="8">
        <f>D17*D51</f>
        <v>18.352941176470587</v>
      </c>
      <c r="F17" s="30"/>
      <c r="G17" s="7"/>
      <c r="H17" s="8">
        <f>G17*G51</f>
        <v>0</v>
      </c>
      <c r="I17" s="30"/>
      <c r="J17" s="7"/>
      <c r="K17" s="8">
        <f>J17*J51</f>
        <v>0</v>
      </c>
      <c r="L17" s="30"/>
      <c r="M17" s="7"/>
      <c r="N17" s="8">
        <f>M17*M51</f>
        <v>0</v>
      </c>
      <c r="O17" s="6">
        <v>49.87510612721336</v>
      </c>
    </row>
    <row r="18" spans="1:15" ht="14.25">
      <c r="A18" s="5" t="s">
        <v>446</v>
      </c>
      <c r="B18" s="6">
        <f t="shared" si="0"/>
        <v>113.97659440230076</v>
      </c>
      <c r="C18" s="30">
        <v>-30</v>
      </c>
      <c r="D18" s="7">
        <v>1</v>
      </c>
      <c r="E18" s="8">
        <f>D18*D51</f>
        <v>18.352941176470587</v>
      </c>
      <c r="F18" s="30">
        <v>161</v>
      </c>
      <c r="G18" s="7">
        <v>1</v>
      </c>
      <c r="H18" s="8">
        <f>G18*G51</f>
        <v>24</v>
      </c>
      <c r="I18" s="30"/>
      <c r="J18" s="7"/>
      <c r="K18" s="8">
        <f>J18*J51</f>
        <v>0</v>
      </c>
      <c r="L18" s="30"/>
      <c r="M18" s="7">
        <v>1</v>
      </c>
      <c r="N18" s="8">
        <f>M18*M51</f>
        <v>25.636363636363637</v>
      </c>
      <c r="O18" s="6">
        <v>50.96589921513498</v>
      </c>
    </row>
    <row r="19" spans="1:15" ht="14.25">
      <c r="A19" s="5" t="s">
        <v>447</v>
      </c>
      <c r="B19" s="6">
        <f t="shared" si="0"/>
        <v>4.400956867873004</v>
      </c>
      <c r="C19" s="30"/>
      <c r="D19" s="7"/>
      <c r="E19" s="8">
        <f>D19*D51</f>
        <v>0</v>
      </c>
      <c r="F19" s="30"/>
      <c r="G19" s="7"/>
      <c r="H19" s="8">
        <f>G19*G51</f>
        <v>0</v>
      </c>
      <c r="I19" s="30"/>
      <c r="J19" s="7"/>
      <c r="K19" s="8">
        <f>J19*J51</f>
        <v>0</v>
      </c>
      <c r="L19" s="30"/>
      <c r="M19" s="7"/>
      <c r="N19" s="8">
        <f>M19*M51</f>
        <v>0</v>
      </c>
      <c r="O19" s="6">
        <v>4.400956867873004</v>
      </c>
    </row>
    <row r="20" spans="1:15" ht="14.25">
      <c r="A20" s="5" t="s">
        <v>448</v>
      </c>
      <c r="B20" s="6">
        <f t="shared" si="0"/>
        <v>-30.32308194729245</v>
      </c>
      <c r="C20" s="30"/>
      <c r="D20" s="7"/>
      <c r="E20" s="8">
        <f>D20*D51</f>
        <v>0</v>
      </c>
      <c r="F20" s="30"/>
      <c r="G20" s="7"/>
      <c r="H20" s="8">
        <f>G20*G51</f>
        <v>0</v>
      </c>
      <c r="I20" s="30"/>
      <c r="J20" s="7"/>
      <c r="K20" s="8">
        <f>J20*J51</f>
        <v>0</v>
      </c>
      <c r="L20" s="30"/>
      <c r="M20" s="7"/>
      <c r="N20" s="8">
        <f>M20*M51</f>
        <v>0</v>
      </c>
      <c r="O20" s="6">
        <v>-30.32308194729245</v>
      </c>
    </row>
    <row r="21" spans="1:15" ht="14.25">
      <c r="A21" s="5" t="s">
        <v>449</v>
      </c>
      <c r="B21" s="6">
        <f t="shared" si="0"/>
        <v>2.4639190796490027</v>
      </c>
      <c r="C21" s="30"/>
      <c r="D21" s="7">
        <v>1</v>
      </c>
      <c r="E21" s="8">
        <f>D21*D51</f>
        <v>18.352941176470587</v>
      </c>
      <c r="F21" s="30">
        <v>-23</v>
      </c>
      <c r="G21" s="7">
        <v>1</v>
      </c>
      <c r="H21" s="8">
        <f>G21*G51</f>
        <v>24</v>
      </c>
      <c r="I21" s="30">
        <v>100</v>
      </c>
      <c r="J21" s="7">
        <v>1</v>
      </c>
      <c r="K21" s="8">
        <f>J21*J51</f>
        <v>16.57894736842105</v>
      </c>
      <c r="L21" s="30">
        <v>200</v>
      </c>
      <c r="M21" s="7">
        <v>1</v>
      </c>
      <c r="N21" s="8">
        <f>M21*M51</f>
        <v>25.636363636363637</v>
      </c>
      <c r="O21" s="6">
        <v>-189.96782873909575</v>
      </c>
    </row>
    <row r="22" spans="1:15" ht="14.25">
      <c r="A22" s="5" t="s">
        <v>450</v>
      </c>
      <c r="B22" s="6">
        <f t="shared" si="0"/>
        <v>57.17730130570861</v>
      </c>
      <c r="C22" s="30"/>
      <c r="D22" s="7"/>
      <c r="E22" s="8">
        <f>D22*D51</f>
        <v>0</v>
      </c>
      <c r="F22" s="30"/>
      <c r="G22" s="7"/>
      <c r="H22" s="8">
        <f>G22*G51</f>
        <v>0</v>
      </c>
      <c r="I22" s="30"/>
      <c r="J22" s="7"/>
      <c r="K22" s="8">
        <f>J22*J51</f>
        <v>0</v>
      </c>
      <c r="L22" s="30"/>
      <c r="M22" s="7"/>
      <c r="N22" s="8">
        <f>M22*M51</f>
        <v>0</v>
      </c>
      <c r="O22" s="6">
        <v>57.17730130570861</v>
      </c>
    </row>
    <row r="23" spans="1:15" ht="14.25">
      <c r="A23" s="5" t="s">
        <v>451</v>
      </c>
      <c r="B23" s="6">
        <f t="shared" si="0"/>
        <v>-5.790074659639867</v>
      </c>
      <c r="C23" s="30"/>
      <c r="D23" s="7"/>
      <c r="E23" s="8">
        <f>D23*D51</f>
        <v>0</v>
      </c>
      <c r="F23" s="30"/>
      <c r="G23" s="7"/>
      <c r="H23" s="8">
        <f>G23*G51</f>
        <v>0</v>
      </c>
      <c r="I23" s="30"/>
      <c r="J23" s="7"/>
      <c r="K23" s="8">
        <f>J23*J51</f>
        <v>0</v>
      </c>
      <c r="L23" s="30"/>
      <c r="M23" s="7"/>
      <c r="N23" s="8">
        <f>M23*M51</f>
        <v>0</v>
      </c>
      <c r="O23" s="6">
        <v>-5.790074659639867</v>
      </c>
    </row>
    <row r="24" spans="1:15" ht="14.25">
      <c r="A24" s="5" t="s">
        <v>452</v>
      </c>
      <c r="B24" s="6">
        <f t="shared" si="0"/>
        <v>-32.80941424299178</v>
      </c>
      <c r="C24" s="30"/>
      <c r="D24" s="7"/>
      <c r="E24" s="8">
        <f>D24*D51</f>
        <v>0</v>
      </c>
      <c r="F24" s="30">
        <v>-23</v>
      </c>
      <c r="G24" s="7">
        <v>1</v>
      </c>
      <c r="H24" s="8">
        <f>G24*G51</f>
        <v>24</v>
      </c>
      <c r="I24" s="30"/>
      <c r="J24" s="7"/>
      <c r="K24" s="8">
        <f>J24*J51</f>
        <v>0</v>
      </c>
      <c r="L24" s="30"/>
      <c r="M24" s="7"/>
      <c r="N24" s="8">
        <f>M24*M51</f>
        <v>0</v>
      </c>
      <c r="O24" s="6">
        <v>14.190585757008225</v>
      </c>
    </row>
    <row r="25" spans="1:15" ht="14.25">
      <c r="A25" s="5" t="s">
        <v>453</v>
      </c>
      <c r="B25" s="6">
        <f t="shared" si="0"/>
        <v>93.52630869453046</v>
      </c>
      <c r="C25" s="30"/>
      <c r="D25" s="7"/>
      <c r="E25" s="8">
        <f>D25*D51</f>
        <v>0</v>
      </c>
      <c r="F25" s="30"/>
      <c r="G25" s="7"/>
      <c r="H25" s="8">
        <f>G25*G51</f>
        <v>0</v>
      </c>
      <c r="I25" s="30"/>
      <c r="J25" s="7"/>
      <c r="K25" s="8">
        <f>J25*J51</f>
        <v>0</v>
      </c>
      <c r="L25" s="30"/>
      <c r="M25" s="7"/>
      <c r="N25" s="8">
        <f>M25*M51</f>
        <v>0</v>
      </c>
      <c r="O25" s="6">
        <v>93.52630869453046</v>
      </c>
    </row>
    <row r="26" spans="1:15" ht="14.25">
      <c r="A26" s="5" t="s">
        <v>454</v>
      </c>
      <c r="B26" s="6">
        <f t="shared" si="0"/>
        <v>57.28590065581223</v>
      </c>
      <c r="C26" s="30"/>
      <c r="D26" s="7"/>
      <c r="E26" s="8">
        <f>D26*D51</f>
        <v>0</v>
      </c>
      <c r="F26" s="30"/>
      <c r="G26" s="7"/>
      <c r="H26" s="8">
        <f>G26*G51</f>
        <v>0</v>
      </c>
      <c r="I26" s="30"/>
      <c r="J26" s="7">
        <v>1</v>
      </c>
      <c r="K26" s="8">
        <f>J26*J51</f>
        <v>16.57894736842105</v>
      </c>
      <c r="L26" s="30"/>
      <c r="M26" s="7"/>
      <c r="N26" s="8">
        <f>M26*M51</f>
        <v>0</v>
      </c>
      <c r="O26" s="6">
        <v>73.86484802423328</v>
      </c>
    </row>
    <row r="27" spans="1:15" ht="14.25">
      <c r="A27" s="5" t="s">
        <v>455</v>
      </c>
      <c r="B27" s="6">
        <f t="shared" si="0"/>
        <v>29.995781238360877</v>
      </c>
      <c r="C27" s="30"/>
      <c r="D27" s="7"/>
      <c r="E27" s="8">
        <f>D27*D51</f>
        <v>0</v>
      </c>
      <c r="F27" s="30"/>
      <c r="G27" s="7"/>
      <c r="H27" s="8">
        <f>G27*G51</f>
        <v>0</v>
      </c>
      <c r="I27" s="30"/>
      <c r="J27" s="7"/>
      <c r="K27" s="8">
        <f>J27*J51</f>
        <v>0</v>
      </c>
      <c r="L27" s="30"/>
      <c r="M27" s="7"/>
      <c r="N27" s="8">
        <f>M27*M51</f>
        <v>0</v>
      </c>
      <c r="O27" s="6">
        <v>29.995781238360877</v>
      </c>
    </row>
    <row r="28" spans="1:16" ht="14.25">
      <c r="A28" s="5" t="s">
        <v>456</v>
      </c>
      <c r="B28" s="6">
        <f t="shared" si="0"/>
        <v>39.2</v>
      </c>
      <c r="C28" s="30"/>
      <c r="D28" s="7"/>
      <c r="E28" s="8">
        <f>D28*D51</f>
        <v>0</v>
      </c>
      <c r="F28" s="30"/>
      <c r="G28" s="7"/>
      <c r="H28" s="8">
        <f>G28*G51</f>
        <v>0</v>
      </c>
      <c r="I28" s="30"/>
      <c r="J28" s="7"/>
      <c r="K28" s="8">
        <f>J28*J51</f>
        <v>0</v>
      </c>
      <c r="L28" s="30"/>
      <c r="M28" s="7"/>
      <c r="N28" s="8">
        <f>M28*M51</f>
        <v>0</v>
      </c>
      <c r="O28" s="6">
        <v>39.2</v>
      </c>
      <c r="P28"/>
    </row>
    <row r="29" spans="1:15" ht="14.25">
      <c r="A29" s="5" t="s">
        <v>457</v>
      </c>
      <c r="B29" s="6">
        <f t="shared" si="0"/>
        <v>-102.44851859531691</v>
      </c>
      <c r="C29" s="30"/>
      <c r="D29" s="7">
        <v>1</v>
      </c>
      <c r="E29" s="8">
        <f>D29*D51</f>
        <v>18.352941176470587</v>
      </c>
      <c r="F29" s="30"/>
      <c r="G29" s="7"/>
      <c r="H29" s="8">
        <f>G29*G51</f>
        <v>0</v>
      </c>
      <c r="I29" s="30"/>
      <c r="J29" s="7">
        <v>1</v>
      </c>
      <c r="K29" s="8">
        <f>J29*J51</f>
        <v>16.57894736842105</v>
      </c>
      <c r="L29" s="30"/>
      <c r="M29" s="7"/>
      <c r="N29" s="8">
        <f>M29*M51</f>
        <v>0</v>
      </c>
      <c r="O29" s="6">
        <v>-67.51663005042528</v>
      </c>
    </row>
    <row r="30" spans="1:15" ht="14.25">
      <c r="A30" s="5" t="s">
        <v>458</v>
      </c>
      <c r="B30" s="6">
        <f t="shared" si="0"/>
        <v>27.238359682141674</v>
      </c>
      <c r="C30" s="30"/>
      <c r="D30" s="7"/>
      <c r="E30" s="8">
        <f>D30*D51</f>
        <v>0</v>
      </c>
      <c r="F30" s="30"/>
      <c r="G30" s="7"/>
      <c r="H30" s="8">
        <f>G30*G51</f>
        <v>0</v>
      </c>
      <c r="I30" s="30"/>
      <c r="J30" s="7"/>
      <c r="K30" s="8">
        <f>J30*J51</f>
        <v>0</v>
      </c>
      <c r="L30" s="30"/>
      <c r="M30" s="7"/>
      <c r="N30" s="8">
        <f>M30*M51</f>
        <v>0</v>
      </c>
      <c r="O30" s="6">
        <v>27.238359682141674</v>
      </c>
    </row>
    <row r="31" spans="1:15" ht="14.25">
      <c r="A31" s="5" t="s">
        <v>459</v>
      </c>
      <c r="B31" s="6">
        <f t="shared" si="0"/>
        <v>-120.92076929175525</v>
      </c>
      <c r="C31" s="30"/>
      <c r="D31" s="7">
        <v>1</v>
      </c>
      <c r="E31" s="8">
        <f>D31*D51</f>
        <v>18.352941176470587</v>
      </c>
      <c r="F31" s="30"/>
      <c r="G31" s="7"/>
      <c r="H31" s="8">
        <f>G31*G51</f>
        <v>0</v>
      </c>
      <c r="I31" s="30"/>
      <c r="J31" s="7">
        <v>1</v>
      </c>
      <c r="K31" s="8">
        <f>J31*J51</f>
        <v>16.57894736842105</v>
      </c>
      <c r="L31" s="30"/>
      <c r="M31" s="7">
        <v>1</v>
      </c>
      <c r="N31" s="8">
        <f>M31*M51</f>
        <v>25.636363636363637</v>
      </c>
      <c r="O31" s="6">
        <v>-60.352517110499974</v>
      </c>
    </row>
    <row r="32" spans="1:15" ht="14.25">
      <c r="A32" s="5" t="s">
        <v>460</v>
      </c>
      <c r="B32" s="6">
        <f t="shared" si="0"/>
        <v>36.53333333333333</v>
      </c>
      <c r="C32" s="30"/>
      <c r="D32" s="7"/>
      <c r="E32" s="8">
        <f>D32*D51</f>
        <v>0</v>
      </c>
      <c r="F32" s="30"/>
      <c r="G32" s="7"/>
      <c r="H32" s="8">
        <f>G32*G51</f>
        <v>0</v>
      </c>
      <c r="I32" s="30"/>
      <c r="J32" s="7"/>
      <c r="K32" s="8">
        <f>J32*J51</f>
        <v>0</v>
      </c>
      <c r="L32" s="30"/>
      <c r="M32" s="7"/>
      <c r="N32" s="8">
        <f>M32*M51</f>
        <v>0</v>
      </c>
      <c r="O32" s="6">
        <v>36.53333333333333</v>
      </c>
    </row>
    <row r="33" spans="1:15" ht="14.25">
      <c r="A33" s="5" t="s">
        <v>461</v>
      </c>
      <c r="B33" s="6">
        <f t="shared" si="0"/>
        <v>89.99840588666181</v>
      </c>
      <c r="C33" s="30"/>
      <c r="D33" s="7"/>
      <c r="E33" s="8">
        <f>D33*D51</f>
        <v>0</v>
      </c>
      <c r="F33" s="30"/>
      <c r="G33" s="7"/>
      <c r="H33" s="8">
        <f>G33*G51</f>
        <v>0</v>
      </c>
      <c r="I33" s="30"/>
      <c r="J33" s="7"/>
      <c r="K33" s="8">
        <f>J33*J51</f>
        <v>0</v>
      </c>
      <c r="L33" s="30"/>
      <c r="M33" s="7"/>
      <c r="N33" s="8">
        <f>M33*M51</f>
        <v>0</v>
      </c>
      <c r="O33" s="6">
        <v>89.99840588666181</v>
      </c>
    </row>
    <row r="34" spans="1:15" ht="14.25">
      <c r="A34" s="5" t="s">
        <v>462</v>
      </c>
      <c r="B34" s="6">
        <f t="shared" si="0"/>
        <v>41.788900834696975</v>
      </c>
      <c r="C34" s="30"/>
      <c r="D34" s="7"/>
      <c r="E34" s="8">
        <f>D34*D51</f>
        <v>0</v>
      </c>
      <c r="F34" s="30"/>
      <c r="G34" s="7"/>
      <c r="H34" s="8">
        <f>G34*G51</f>
        <v>0</v>
      </c>
      <c r="I34" s="30"/>
      <c r="J34" s="7"/>
      <c r="K34" s="8">
        <f>J34*J51</f>
        <v>0</v>
      </c>
      <c r="L34" s="30"/>
      <c r="M34" s="7"/>
      <c r="N34" s="8">
        <f>M34*M51</f>
        <v>0</v>
      </c>
      <c r="O34" s="6">
        <v>41.788900834696975</v>
      </c>
    </row>
    <row r="35" spans="1:15" ht="14.25">
      <c r="A35" s="5" t="s">
        <v>463</v>
      </c>
      <c r="B35" s="6">
        <f t="shared" si="0"/>
        <v>221.0665834139702</v>
      </c>
      <c r="C35" s="30">
        <v>270</v>
      </c>
      <c r="D35" s="7">
        <v>1</v>
      </c>
      <c r="E35" s="8">
        <f>D35*D51</f>
        <v>18.352941176470587</v>
      </c>
      <c r="F35" s="30">
        <v>-23</v>
      </c>
      <c r="G35" s="7">
        <v>1</v>
      </c>
      <c r="H35" s="8">
        <f>G35*G51</f>
        <v>24</v>
      </c>
      <c r="I35" s="30"/>
      <c r="J35" s="7">
        <v>1</v>
      </c>
      <c r="K35" s="8">
        <f>J35*J51</f>
        <v>16.57894736842105</v>
      </c>
      <c r="L35" s="30"/>
      <c r="M35" s="7">
        <v>1</v>
      </c>
      <c r="N35" s="8">
        <f>M35*M51</f>
        <v>25.636363636363637</v>
      </c>
      <c r="O35" s="6">
        <v>58.634835595225425</v>
      </c>
    </row>
    <row r="36" spans="1:15" ht="14.25">
      <c r="A36" s="5" t="s">
        <v>464</v>
      </c>
      <c r="B36" s="6">
        <f t="shared" si="0"/>
        <v>-7.307734436921095</v>
      </c>
      <c r="C36" s="30"/>
      <c r="D36" s="7">
        <v>1</v>
      </c>
      <c r="E36" s="8">
        <f>D36*D51</f>
        <v>18.352941176470587</v>
      </c>
      <c r="F36" s="30">
        <v>-23</v>
      </c>
      <c r="G36" s="7">
        <v>1</v>
      </c>
      <c r="H36" s="8">
        <f>G36*G51</f>
        <v>24</v>
      </c>
      <c r="I36" s="30"/>
      <c r="J36" s="7">
        <v>1</v>
      </c>
      <c r="K36" s="8">
        <f>J36*J51</f>
        <v>16.57894736842105</v>
      </c>
      <c r="L36" s="30"/>
      <c r="M36" s="7">
        <v>1</v>
      </c>
      <c r="N36" s="8">
        <f>M36*M51</f>
        <v>25.636363636363637</v>
      </c>
      <c r="O36" s="6">
        <v>100.26051774433418</v>
      </c>
    </row>
    <row r="37" spans="1:15" ht="14.25">
      <c r="A37" s="5" t="s">
        <v>465</v>
      </c>
      <c r="B37" s="6">
        <f t="shared" si="0"/>
        <v>18.865985152627744</v>
      </c>
      <c r="C37" s="30"/>
      <c r="D37" s="7">
        <v>1</v>
      </c>
      <c r="E37" s="8">
        <f>D37*D51</f>
        <v>18.352941176470587</v>
      </c>
      <c r="F37" s="30"/>
      <c r="G37" s="7">
        <v>1</v>
      </c>
      <c r="H37" s="8">
        <f>G37*G51</f>
        <v>24</v>
      </c>
      <c r="I37" s="30"/>
      <c r="J37" s="7">
        <v>1</v>
      </c>
      <c r="K37" s="8">
        <f>J37*J51</f>
        <v>16.57894736842105</v>
      </c>
      <c r="L37" s="30"/>
      <c r="M37" s="7"/>
      <c r="N37" s="8">
        <f>M37*M51</f>
        <v>0</v>
      </c>
      <c r="O37" s="6">
        <v>77.79787369751938</v>
      </c>
    </row>
    <row r="38" spans="1:15" ht="14.25">
      <c r="A38" s="23" t="s">
        <v>466</v>
      </c>
      <c r="B38" s="6">
        <f t="shared" si="0"/>
        <v>218.55507120216717</v>
      </c>
      <c r="C38" s="30">
        <v>100</v>
      </c>
      <c r="D38" s="7">
        <v>1</v>
      </c>
      <c r="E38" s="8">
        <f>D38*D51</f>
        <v>18.352941176470587</v>
      </c>
      <c r="F38" s="30">
        <v>-23</v>
      </c>
      <c r="G38" s="7">
        <v>1</v>
      </c>
      <c r="H38" s="8">
        <f>G38*G51</f>
        <v>24</v>
      </c>
      <c r="I38" s="30">
        <v>200</v>
      </c>
      <c r="J38" s="7">
        <v>1</v>
      </c>
      <c r="K38" s="8">
        <f>J38*J51</f>
        <v>16.57894736842105</v>
      </c>
      <c r="L38" s="30"/>
      <c r="M38" s="7">
        <v>1</v>
      </c>
      <c r="N38" s="8">
        <f>M38*M51</f>
        <v>25.636363636363637</v>
      </c>
      <c r="O38" s="6">
        <v>26.123323383422424</v>
      </c>
    </row>
    <row r="39" spans="1:15" ht="14.25">
      <c r="A39" s="23" t="s">
        <v>467</v>
      </c>
      <c r="B39" s="6">
        <f t="shared" si="0"/>
        <v>49.58141984365844</v>
      </c>
      <c r="C39" s="30"/>
      <c r="D39" s="7"/>
      <c r="E39" s="8">
        <f>D39*D51</f>
        <v>0</v>
      </c>
      <c r="F39" s="30">
        <v>-23</v>
      </c>
      <c r="G39" s="7">
        <v>1</v>
      </c>
      <c r="H39" s="8">
        <f>G39*G51</f>
        <v>24</v>
      </c>
      <c r="I39" s="30"/>
      <c r="J39" s="7">
        <v>1</v>
      </c>
      <c r="K39" s="8">
        <f>J39*J51</f>
        <v>16.57894736842105</v>
      </c>
      <c r="L39" s="30"/>
      <c r="M39" s="7">
        <v>1</v>
      </c>
      <c r="N39" s="8">
        <f>M39*M51</f>
        <v>25.636363636363637</v>
      </c>
      <c r="O39" s="6">
        <v>138.79673084844313</v>
      </c>
    </row>
    <row r="40" spans="1:15" ht="14.25">
      <c r="A40" s="23" t="s">
        <v>468</v>
      </c>
      <c r="B40" s="6">
        <f t="shared" si="0"/>
        <v>-45.27814848754966</v>
      </c>
      <c r="C40" s="30"/>
      <c r="D40" s="7"/>
      <c r="E40" s="8">
        <f>D40*D51</f>
        <v>0</v>
      </c>
      <c r="F40" s="30">
        <v>-23</v>
      </c>
      <c r="G40" s="7">
        <v>1</v>
      </c>
      <c r="H40" s="8">
        <f>G40*G51</f>
        <v>24</v>
      </c>
      <c r="I40" s="30"/>
      <c r="J40" s="7">
        <v>1</v>
      </c>
      <c r="K40" s="8">
        <f>J40*J51</f>
        <v>16.57894736842105</v>
      </c>
      <c r="L40" s="30"/>
      <c r="M40" s="7">
        <v>1</v>
      </c>
      <c r="N40" s="8">
        <f>M40*M51</f>
        <v>25.636363636363637</v>
      </c>
      <c r="O40" s="6">
        <v>43.93716251723504</v>
      </c>
    </row>
    <row r="41" spans="1:15" ht="14.25">
      <c r="A41" s="23" t="s">
        <v>469</v>
      </c>
      <c r="B41" s="6">
        <f t="shared" si="0"/>
        <v>187.0710108604845</v>
      </c>
      <c r="C41" s="30"/>
      <c r="D41" s="7"/>
      <c r="E41" s="8">
        <f>D41*D51</f>
        <v>0</v>
      </c>
      <c r="F41" s="30"/>
      <c r="G41" s="7"/>
      <c r="H41" s="8">
        <f>G41*G51</f>
        <v>0</v>
      </c>
      <c r="I41" s="30"/>
      <c r="J41" s="7"/>
      <c r="K41" s="8">
        <f>J41*J51</f>
        <v>0</v>
      </c>
      <c r="L41" s="30"/>
      <c r="M41" s="7"/>
      <c r="N41" s="8">
        <f>M41*M51</f>
        <v>0</v>
      </c>
      <c r="O41" s="6">
        <v>187.0710108604845</v>
      </c>
    </row>
    <row r="42" spans="1:16" ht="14.25">
      <c r="A42" s="23" t="s">
        <v>470</v>
      </c>
      <c r="B42" s="6">
        <f t="shared" si="0"/>
        <v>167.92894736842106</v>
      </c>
      <c r="C42" s="30"/>
      <c r="D42" s="7"/>
      <c r="E42" s="8">
        <f>D42*D51</f>
        <v>0</v>
      </c>
      <c r="F42" s="30"/>
      <c r="G42" s="7"/>
      <c r="H42" s="8">
        <f>G42*G51</f>
        <v>0</v>
      </c>
      <c r="I42" s="30"/>
      <c r="J42" s="7"/>
      <c r="K42" s="8">
        <f>J42*J51</f>
        <v>0</v>
      </c>
      <c r="L42" s="30"/>
      <c r="M42" s="7"/>
      <c r="N42" s="8">
        <f>M42*M51</f>
        <v>0</v>
      </c>
      <c r="O42" s="6">
        <v>167.92894736842106</v>
      </c>
      <c r="P42"/>
    </row>
    <row r="43" spans="1:15" ht="14.25">
      <c r="A43" s="5" t="s">
        <v>471</v>
      </c>
      <c r="B43" s="6">
        <f t="shared" si="0"/>
        <v>14.113894711202542</v>
      </c>
      <c r="C43" s="30"/>
      <c r="D43" s="7"/>
      <c r="E43" s="8">
        <f>D43*D51</f>
        <v>0</v>
      </c>
      <c r="F43" s="30"/>
      <c r="G43" s="7"/>
      <c r="H43" s="8">
        <f>G43*G51</f>
        <v>0</v>
      </c>
      <c r="I43" s="30"/>
      <c r="J43" s="7"/>
      <c r="K43" s="8">
        <f>J43*J51</f>
        <v>0</v>
      </c>
      <c r="L43" s="30"/>
      <c r="M43" s="7"/>
      <c r="N43" s="8">
        <f>M43*M51</f>
        <v>0</v>
      </c>
      <c r="O43" s="6">
        <v>14.113894711202542</v>
      </c>
    </row>
    <row r="44" spans="1:16" ht="14.25">
      <c r="A44" s="5" t="s">
        <v>472</v>
      </c>
      <c r="B44" s="6">
        <f t="shared" si="0"/>
        <v>11.390361365806992</v>
      </c>
      <c r="C44" s="30"/>
      <c r="D44" s="7"/>
      <c r="E44" s="8">
        <f>D44*D51</f>
        <v>0</v>
      </c>
      <c r="F44" s="30"/>
      <c r="G44" s="7"/>
      <c r="H44" s="8">
        <f>G44*G51</f>
        <v>0</v>
      </c>
      <c r="I44" s="30"/>
      <c r="J44" s="7"/>
      <c r="K44" s="8">
        <f>J44*J51</f>
        <v>0</v>
      </c>
      <c r="L44" s="30"/>
      <c r="M44" s="7"/>
      <c r="N44" s="8">
        <f>M44*M51</f>
        <v>0</v>
      </c>
      <c r="O44" s="6">
        <v>11.390361365806992</v>
      </c>
      <c r="P44" s="7"/>
    </row>
    <row r="45" spans="1:15" ht="14.25">
      <c r="A45" s="5" t="s">
        <v>473</v>
      </c>
      <c r="B45" s="6">
        <f t="shared" si="0"/>
        <v>96.40924376157784</v>
      </c>
      <c r="C45" s="30"/>
      <c r="D45" s="7">
        <v>1</v>
      </c>
      <c r="E45" s="8">
        <f>D45*D51</f>
        <v>18.352941176470587</v>
      </c>
      <c r="F45" s="30"/>
      <c r="G45" s="7"/>
      <c r="H45" s="8">
        <f>G45*G51</f>
        <v>0</v>
      </c>
      <c r="I45" s="30"/>
      <c r="J45" s="7"/>
      <c r="K45" s="8">
        <f>J45*J51</f>
        <v>0</v>
      </c>
      <c r="L45" s="30"/>
      <c r="M45" s="7"/>
      <c r="N45" s="8">
        <f>M45*M51</f>
        <v>0</v>
      </c>
      <c r="O45" s="6">
        <v>114.76218493804843</v>
      </c>
    </row>
    <row r="46" spans="1:15" ht="14.25">
      <c r="A46" s="5" t="s">
        <v>474</v>
      </c>
      <c r="B46" s="6">
        <f t="shared" si="0"/>
        <v>-23.772825254178027</v>
      </c>
      <c r="C46" s="30"/>
      <c r="D46" s="7"/>
      <c r="E46" s="8">
        <f>D46*D51</f>
        <v>0</v>
      </c>
      <c r="F46" s="30"/>
      <c r="G46" s="7"/>
      <c r="H46" s="8">
        <f>G46*G51</f>
        <v>0</v>
      </c>
      <c r="I46" s="30"/>
      <c r="J46" s="7"/>
      <c r="K46" s="8">
        <f>J46*J51</f>
        <v>0</v>
      </c>
      <c r="L46" s="30"/>
      <c r="M46" s="7"/>
      <c r="N46" s="8">
        <f>M46*M51</f>
        <v>0</v>
      </c>
      <c r="O46" s="6">
        <v>-23.772825254178027</v>
      </c>
    </row>
    <row r="47" spans="1:15" ht="14.25">
      <c r="A47" s="5" t="s">
        <v>475</v>
      </c>
      <c r="B47" s="6">
        <f t="shared" si="0"/>
        <v>17.725478579391634</v>
      </c>
      <c r="C47" s="30"/>
      <c r="D47" s="7"/>
      <c r="E47" s="8">
        <f>D47*D51</f>
        <v>0</v>
      </c>
      <c r="F47" s="30"/>
      <c r="G47" s="7"/>
      <c r="H47" s="8">
        <f>G47*G51</f>
        <v>0</v>
      </c>
      <c r="I47" s="30"/>
      <c r="J47" s="7"/>
      <c r="K47" s="8">
        <f>J47*J51</f>
        <v>0</v>
      </c>
      <c r="L47" s="30"/>
      <c r="M47" s="7"/>
      <c r="N47" s="8">
        <f>M47*M51</f>
        <v>0</v>
      </c>
      <c r="O47" s="6">
        <v>17.725478579391634</v>
      </c>
    </row>
    <row r="48" spans="1:16" ht="14.25">
      <c r="A48" s="5" t="s">
        <v>476</v>
      </c>
      <c r="B48" s="6">
        <f t="shared" si="0"/>
        <v>40.810790641926516</v>
      </c>
      <c r="C48" s="31"/>
      <c r="D48" s="7"/>
      <c r="E48" s="8">
        <f>D48*D51</f>
        <v>0</v>
      </c>
      <c r="F48" s="31"/>
      <c r="G48" s="7"/>
      <c r="H48" s="8">
        <f>G48*G51</f>
        <v>0</v>
      </c>
      <c r="I48" s="31"/>
      <c r="J48" s="7"/>
      <c r="K48" s="8">
        <f>J48*J51</f>
        <v>0</v>
      </c>
      <c r="L48" s="31"/>
      <c r="M48" s="7"/>
      <c r="N48" s="8">
        <f>M48*M51</f>
        <v>0</v>
      </c>
      <c r="O48" s="6">
        <v>40.810790641926516</v>
      </c>
      <c r="P48"/>
    </row>
    <row r="49" spans="1:15" ht="14.25">
      <c r="A49" s="5" t="s">
        <v>477</v>
      </c>
      <c r="B49" s="6">
        <f t="shared" si="0"/>
        <v>20.001195505486116</v>
      </c>
      <c r="C49" s="30"/>
      <c r="D49" s="7"/>
      <c r="E49" s="8">
        <f>D49*D51</f>
        <v>0</v>
      </c>
      <c r="F49" s="30"/>
      <c r="G49" s="7"/>
      <c r="H49" s="8">
        <f>G49*G51</f>
        <v>0</v>
      </c>
      <c r="I49" s="30"/>
      <c r="J49" s="7"/>
      <c r="K49" s="8">
        <f>J49*J51</f>
        <v>0</v>
      </c>
      <c r="L49" s="30"/>
      <c r="M49" s="7"/>
      <c r="N49" s="8">
        <f>M49*M51</f>
        <v>0</v>
      </c>
      <c r="O49" s="6">
        <v>20.001195505486116</v>
      </c>
    </row>
    <row r="50" spans="1:16" ht="18.75">
      <c r="A50" s="10" t="s">
        <v>478</v>
      </c>
      <c r="B50" s="16">
        <f>SUM(B3:B49)</f>
        <v>1421.1330731733942</v>
      </c>
      <c r="C50" s="9"/>
      <c r="D50" s="1">
        <f>SUM(D3:D49)</f>
        <v>17</v>
      </c>
      <c r="E50" s="8">
        <f>SUM(E53:E55)</f>
        <v>312</v>
      </c>
      <c r="F50" s="1"/>
      <c r="G50" s="1">
        <f>SUM(G3:G49)</f>
        <v>13</v>
      </c>
      <c r="H50" s="8">
        <f>SUM(H53:H55)</f>
        <v>312</v>
      </c>
      <c r="I50" s="1"/>
      <c r="J50" s="1">
        <f>SUM(J3:J49)</f>
        <v>19</v>
      </c>
      <c r="K50" s="8">
        <f>SUM(K53:K55)</f>
        <v>315</v>
      </c>
      <c r="L50" s="1"/>
      <c r="M50" s="1">
        <f>SUM(M3:M49)</f>
        <v>11</v>
      </c>
      <c r="N50" s="8">
        <f>SUM(N53:N55)</f>
        <v>282</v>
      </c>
      <c r="O50" s="14">
        <f>SUM(O3:O49)</f>
        <v>1762.133073173394</v>
      </c>
      <c r="P50" s="14">
        <v>593</v>
      </c>
    </row>
    <row r="51" spans="1:14" ht="14.25">
      <c r="A51" s="1" t="s">
        <v>479</v>
      </c>
      <c r="C51" s="1"/>
      <c r="D51" s="15">
        <f>IF(D50=0,0,E50/D50)</f>
        <v>18.352941176470587</v>
      </c>
      <c r="E51" s="11"/>
      <c r="F51" s="1"/>
      <c r="G51" s="15">
        <f>IF(G50=0,0,H50/G50)</f>
        <v>24</v>
      </c>
      <c r="H51" s="11"/>
      <c r="I51" s="1"/>
      <c r="J51" s="15">
        <f>IF(J50=0,0,K50/J50)</f>
        <v>16.57894736842105</v>
      </c>
      <c r="K51" s="11"/>
      <c r="L51" s="1"/>
      <c r="M51" s="15">
        <f>IF(M50=0,0,N50/M50)</f>
        <v>25.636363636363637</v>
      </c>
      <c r="N51" s="11"/>
    </row>
    <row r="52" spans="3:16" ht="14.25" customHeight="1" thickBot="1">
      <c r="C52" s="1">
        <f>SUM(C3:C49)</f>
        <v>380</v>
      </c>
      <c r="D52" s="1"/>
      <c r="E52" s="11"/>
      <c r="F52" s="1">
        <f>SUM(F3:F49)</f>
        <v>0</v>
      </c>
      <c r="G52" s="1"/>
      <c r="H52" s="11"/>
      <c r="I52" s="1">
        <f>SUM(I3:I49)</f>
        <v>300</v>
      </c>
      <c r="J52" s="1"/>
      <c r="K52" s="11"/>
      <c r="L52" s="1">
        <f>SUM(L4:L49)</f>
        <v>200</v>
      </c>
      <c r="M52" s="1"/>
      <c r="N52" s="11"/>
      <c r="P52" s="55"/>
    </row>
    <row r="53" spans="3:16" ht="14.25">
      <c r="C53" s="52" t="s">
        <v>480</v>
      </c>
      <c r="D53" s="53"/>
      <c r="E53" s="12">
        <v>300</v>
      </c>
      <c r="F53" s="52" t="s">
        <v>480</v>
      </c>
      <c r="G53" s="53"/>
      <c r="H53" s="12">
        <v>300</v>
      </c>
      <c r="I53" s="52" t="s">
        <v>480</v>
      </c>
      <c r="J53" s="53"/>
      <c r="K53" s="12">
        <v>300</v>
      </c>
      <c r="L53" s="52" t="s">
        <v>480</v>
      </c>
      <c r="M53" s="53"/>
      <c r="N53" s="12">
        <v>270</v>
      </c>
      <c r="P53" s="55"/>
    </row>
    <row r="54" spans="3:16" ht="14.25">
      <c r="C54" s="54" t="s">
        <v>481</v>
      </c>
      <c r="D54" s="33"/>
      <c r="E54" s="8"/>
      <c r="F54" s="54" t="s">
        <v>481</v>
      </c>
      <c r="G54" s="33"/>
      <c r="H54" s="8"/>
      <c r="I54" s="54" t="s">
        <v>481</v>
      </c>
      <c r="J54" s="33"/>
      <c r="L54" s="54" t="s">
        <v>481</v>
      </c>
      <c r="M54" s="33"/>
      <c r="N54" s="8"/>
      <c r="P54" s="55"/>
    </row>
    <row r="55" spans="3:16" ht="15" thickBot="1">
      <c r="C55" s="34" t="s">
        <v>482</v>
      </c>
      <c r="D55" s="35"/>
      <c r="E55" s="13">
        <v>12</v>
      </c>
      <c r="F55" s="34" t="s">
        <v>482</v>
      </c>
      <c r="G55" s="35"/>
      <c r="H55" s="13">
        <v>12</v>
      </c>
      <c r="I55" s="34" t="s">
        <v>482</v>
      </c>
      <c r="J55" s="35"/>
      <c r="K55" s="8">
        <v>15</v>
      </c>
      <c r="L55" s="34" t="s">
        <v>482</v>
      </c>
      <c r="M55" s="35"/>
      <c r="N55" s="13">
        <v>12</v>
      </c>
      <c r="P55" s="55"/>
    </row>
    <row r="56" spans="2:16" ht="14.25" customHeight="1" thickBot="1">
      <c r="B56" s="18"/>
      <c r="C56" s="1"/>
      <c r="D56" s="1"/>
      <c r="E56" s="11"/>
      <c r="F56" s="1"/>
      <c r="G56" s="1"/>
      <c r="H56" s="11"/>
      <c r="I56" s="1"/>
      <c r="J56" s="1"/>
      <c r="K56" s="11"/>
      <c r="L56" s="1"/>
      <c r="M56" s="1"/>
      <c r="N56" s="11"/>
      <c r="P56" s="55"/>
    </row>
    <row r="57" spans="3:16" ht="14.25" customHeight="1">
      <c r="C57" s="40" t="s">
        <v>483</v>
      </c>
      <c r="D57" s="41"/>
      <c r="E57" s="42"/>
      <c r="F57" s="40" t="s">
        <v>484</v>
      </c>
      <c r="G57" s="41"/>
      <c r="H57" s="42"/>
      <c r="I57" s="40" t="s">
        <v>485</v>
      </c>
      <c r="J57" s="41"/>
      <c r="K57" s="42"/>
      <c r="L57" s="40" t="s">
        <v>486</v>
      </c>
      <c r="M57" s="41"/>
      <c r="N57" s="42"/>
      <c r="P57" s="55"/>
    </row>
    <row r="58" spans="3:16" ht="14.25">
      <c r="C58" s="43"/>
      <c r="D58" s="44"/>
      <c r="E58" s="45"/>
      <c r="F58" s="43"/>
      <c r="G58" s="44"/>
      <c r="H58" s="45"/>
      <c r="I58" s="43"/>
      <c r="J58" s="44"/>
      <c r="K58" s="45"/>
      <c r="L58" s="43"/>
      <c r="M58" s="44"/>
      <c r="N58" s="45"/>
      <c r="P58" s="55"/>
    </row>
    <row r="59" spans="3:16" ht="14.25">
      <c r="C59" s="43"/>
      <c r="D59" s="44"/>
      <c r="E59" s="45"/>
      <c r="F59" s="43"/>
      <c r="G59" s="44"/>
      <c r="H59" s="45"/>
      <c r="I59" s="43"/>
      <c r="J59" s="44"/>
      <c r="K59" s="45"/>
      <c r="L59" s="43"/>
      <c r="M59" s="44"/>
      <c r="N59" s="45"/>
      <c r="P59" s="55"/>
    </row>
    <row r="60" spans="3:16" ht="14.25">
      <c r="C60" s="43"/>
      <c r="D60" s="44"/>
      <c r="E60" s="45"/>
      <c r="F60" s="43"/>
      <c r="G60" s="44"/>
      <c r="H60" s="45"/>
      <c r="I60" s="43"/>
      <c r="J60" s="44"/>
      <c r="K60" s="45"/>
      <c r="L60" s="43"/>
      <c r="M60" s="44"/>
      <c r="N60" s="45"/>
      <c r="P60" s="55"/>
    </row>
    <row r="61" spans="3:16" ht="203.25" customHeight="1">
      <c r="C61" s="43"/>
      <c r="D61" s="44"/>
      <c r="E61" s="45"/>
      <c r="F61" s="43"/>
      <c r="G61" s="44"/>
      <c r="H61" s="45"/>
      <c r="I61" s="43"/>
      <c r="J61" s="44"/>
      <c r="K61" s="45"/>
      <c r="L61" s="43"/>
      <c r="M61" s="44"/>
      <c r="N61" s="45"/>
      <c r="P61" s="55"/>
    </row>
    <row r="62" spans="3:14" ht="70.5" customHeight="1" thickBot="1">
      <c r="C62" s="46"/>
      <c r="D62" s="47"/>
      <c r="E62" s="48"/>
      <c r="F62" s="46"/>
      <c r="G62" s="47"/>
      <c r="H62" s="48"/>
      <c r="I62" s="46"/>
      <c r="J62" s="47"/>
      <c r="K62" s="48"/>
      <c r="L62" s="46"/>
      <c r="M62" s="47"/>
      <c r="N62" s="48"/>
    </row>
    <row r="63" ht="14.25">
      <c r="B63" s="18"/>
    </row>
  </sheetData>
  <mergeCells count="25">
    <mergeCell ref="C54:D54"/>
    <mergeCell ref="C55:D55"/>
    <mergeCell ref="A1:A2"/>
    <mergeCell ref="B1:B2"/>
    <mergeCell ref="C1:E1"/>
    <mergeCell ref="C53:D53"/>
    <mergeCell ref="P52:P61"/>
    <mergeCell ref="I1:K1"/>
    <mergeCell ref="L1:N1"/>
    <mergeCell ref="O1:O2"/>
    <mergeCell ref="P1:P2"/>
    <mergeCell ref="I53:J53"/>
    <mergeCell ref="L53:M53"/>
    <mergeCell ref="L55:M55"/>
    <mergeCell ref="I57:K62"/>
    <mergeCell ref="F57:H62"/>
    <mergeCell ref="C57:E62"/>
    <mergeCell ref="L57:N62"/>
    <mergeCell ref="F1:H1"/>
    <mergeCell ref="F53:G53"/>
    <mergeCell ref="F54:G54"/>
    <mergeCell ref="I54:J54"/>
    <mergeCell ref="L54:M54"/>
    <mergeCell ref="F55:G55"/>
    <mergeCell ref="I55:J55"/>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65"/>
  <sheetViews>
    <sheetView zoomScale="75" zoomScaleNormal="75" workbookViewId="0" topLeftCell="A34">
      <selection activeCell="B3" sqref="B3:B51"/>
    </sheetView>
  </sheetViews>
  <sheetFormatPr defaultColWidth="9.00390625" defaultRowHeight="14.25"/>
  <cols>
    <col min="1" max="1" width="13.875" style="1" customWidth="1"/>
    <col min="2" max="2" width="16.875" style="0" bestFit="1" customWidth="1"/>
    <col min="4" max="4" width="9.50390625" style="0" bestFit="1" customWidth="1"/>
    <col min="5" max="5" width="10.50390625" style="0" bestFit="1" customWidth="1"/>
    <col min="6" max="6" width="9.625" style="0" customWidth="1"/>
    <col min="7" max="7" width="9.50390625" style="0" bestFit="1" customWidth="1"/>
    <col min="8" max="8" width="12.00390625" style="0" bestFit="1" customWidth="1"/>
    <col min="10" max="10" width="9.50390625" style="0" bestFit="1" customWidth="1"/>
    <col min="11" max="11" width="10.50390625" style="0" bestFit="1" customWidth="1"/>
    <col min="13" max="13" width="9.50390625" style="0" bestFit="1" customWidth="1"/>
    <col min="14" max="14" width="10.50390625" style="0" bestFit="1" customWidth="1"/>
    <col min="15" max="15" width="14.25390625" style="14" bestFit="1" customWidth="1"/>
    <col min="16" max="16" width="10.375" style="1" bestFit="1" customWidth="1"/>
  </cols>
  <sheetData>
    <row r="1" spans="1:16" ht="14.25">
      <c r="A1" s="36" t="s">
        <v>13</v>
      </c>
      <c r="B1" s="56" t="s">
        <v>411</v>
      </c>
      <c r="C1" s="49">
        <v>40334</v>
      </c>
      <c r="D1" s="50"/>
      <c r="E1" s="51"/>
      <c r="F1" s="49">
        <v>40335</v>
      </c>
      <c r="G1" s="50"/>
      <c r="H1" s="51"/>
      <c r="I1" s="49">
        <v>40338</v>
      </c>
      <c r="J1" s="50"/>
      <c r="K1" s="51"/>
      <c r="L1" s="49">
        <v>40344</v>
      </c>
      <c r="M1" s="50"/>
      <c r="N1" s="51"/>
      <c r="O1" s="37" t="s">
        <v>164</v>
      </c>
      <c r="P1" s="36" t="s">
        <v>165</v>
      </c>
    </row>
    <row r="2" spans="1:16" ht="14.25">
      <c r="A2" s="36"/>
      <c r="B2" s="56"/>
      <c r="C2" s="4" t="s">
        <v>2</v>
      </c>
      <c r="D2" s="2" t="s">
        <v>3</v>
      </c>
      <c r="E2" s="3" t="s">
        <v>166</v>
      </c>
      <c r="F2" s="4" t="s">
        <v>2</v>
      </c>
      <c r="G2" s="2" t="s">
        <v>3</v>
      </c>
      <c r="H2" s="3" t="s">
        <v>4</v>
      </c>
      <c r="I2" s="4" t="s">
        <v>2</v>
      </c>
      <c r="J2" s="2" t="s">
        <v>3</v>
      </c>
      <c r="K2" s="3" t="s">
        <v>4</v>
      </c>
      <c r="L2" s="4" t="s">
        <v>2</v>
      </c>
      <c r="M2" s="2" t="s">
        <v>3</v>
      </c>
      <c r="N2" s="3" t="s">
        <v>4</v>
      </c>
      <c r="O2" s="37"/>
      <c r="P2" s="36"/>
    </row>
    <row r="3" spans="1:15" ht="14.25">
      <c r="A3" s="5" t="s">
        <v>167</v>
      </c>
      <c r="B3" s="6">
        <f aca="true" t="shared" si="0" ref="B3:B51">C3-E3+F3-H3+I3-K3+L3-N3+O3</f>
        <v>-14.760876873459331</v>
      </c>
      <c r="C3" s="30"/>
      <c r="D3" s="7"/>
      <c r="E3" s="8">
        <f>D3*D53</f>
        <v>0</v>
      </c>
      <c r="F3" s="30"/>
      <c r="G3" s="7"/>
      <c r="H3" s="8">
        <f>G3*G53</f>
        <v>0</v>
      </c>
      <c r="I3" s="30"/>
      <c r="J3" s="7"/>
      <c r="K3" s="8">
        <f>J3*J53</f>
        <v>0</v>
      </c>
      <c r="L3" s="30"/>
      <c r="M3" s="7"/>
      <c r="N3" s="8">
        <f>M3*M53</f>
        <v>0</v>
      </c>
      <c r="O3" s="6">
        <v>-14.760876873459331</v>
      </c>
    </row>
    <row r="4" spans="1:15" ht="14.25">
      <c r="A4" s="5" t="s">
        <v>412</v>
      </c>
      <c r="B4" s="6">
        <f t="shared" si="0"/>
        <v>105.53886948936034</v>
      </c>
      <c r="C4" s="30"/>
      <c r="D4" s="7"/>
      <c r="E4" s="8">
        <f>D4*D53</f>
        <v>0</v>
      </c>
      <c r="F4" s="30"/>
      <c r="G4" s="7">
        <v>1</v>
      </c>
      <c r="H4" s="8">
        <f>G4*G53</f>
        <v>16.42105263157895</v>
      </c>
      <c r="I4" s="30"/>
      <c r="J4" s="7"/>
      <c r="K4" s="8">
        <f>J4*J53</f>
        <v>0</v>
      </c>
      <c r="L4" s="30"/>
      <c r="M4" s="7"/>
      <c r="N4" s="8">
        <f>M4*M53</f>
        <v>0</v>
      </c>
      <c r="O4" s="6">
        <v>121.95992212093928</v>
      </c>
    </row>
    <row r="5" spans="1:15" ht="14.25">
      <c r="A5" s="5" t="s">
        <v>258</v>
      </c>
      <c r="B5" s="6">
        <f t="shared" si="0"/>
        <v>-38.307177668821154</v>
      </c>
      <c r="C5" s="30"/>
      <c r="D5" s="7">
        <v>1</v>
      </c>
      <c r="E5" s="8">
        <f>D5*D53</f>
        <v>17.666666666666668</v>
      </c>
      <c r="F5" s="30"/>
      <c r="G5" s="7">
        <v>1</v>
      </c>
      <c r="H5" s="8">
        <f>G5*G53</f>
        <v>16.42105263157895</v>
      </c>
      <c r="I5" s="30"/>
      <c r="J5" s="7"/>
      <c r="K5" s="8">
        <f>J5*J53</f>
        <v>0</v>
      </c>
      <c r="L5" s="30"/>
      <c r="M5" s="7">
        <v>1</v>
      </c>
      <c r="N5" s="8">
        <f>M5*M53</f>
        <v>16.789473684210527</v>
      </c>
      <c r="O5" s="6">
        <v>12.57001531363499</v>
      </c>
    </row>
    <row r="6" spans="1:15" ht="14.25">
      <c r="A6" s="5" t="s">
        <v>225</v>
      </c>
      <c r="B6" s="6">
        <f t="shared" si="0"/>
        <v>69.7556523517986</v>
      </c>
      <c r="C6" s="30"/>
      <c r="D6" s="7"/>
      <c r="E6" s="8">
        <f>D6*D53</f>
        <v>0</v>
      </c>
      <c r="F6" s="30">
        <v>100</v>
      </c>
      <c r="G6" s="7">
        <v>1</v>
      </c>
      <c r="H6" s="8">
        <f>G6*G53</f>
        <v>16.42105263157895</v>
      </c>
      <c r="I6" s="30"/>
      <c r="J6" s="7"/>
      <c r="K6" s="8">
        <f>J6*J53</f>
        <v>0</v>
      </c>
      <c r="L6" s="30"/>
      <c r="M6" s="7"/>
      <c r="N6" s="8">
        <f>M6*M53</f>
        <v>0</v>
      </c>
      <c r="O6" s="6">
        <v>-13.82329501662246</v>
      </c>
    </row>
    <row r="7" spans="1:15" ht="14.25">
      <c r="A7" s="5" t="s">
        <v>413</v>
      </c>
      <c r="B7" s="6">
        <f t="shared" si="0"/>
        <v>-120.11433216309572</v>
      </c>
      <c r="C7" s="30"/>
      <c r="D7" s="7"/>
      <c r="E7" s="8">
        <f>D7*D53</f>
        <v>0</v>
      </c>
      <c r="F7" s="30"/>
      <c r="G7" s="7"/>
      <c r="H7" s="8">
        <f>G7*G53</f>
        <v>0</v>
      </c>
      <c r="I7" s="30"/>
      <c r="J7" s="7"/>
      <c r="K7" s="8">
        <f>J7*J53</f>
        <v>0</v>
      </c>
      <c r="L7" s="30"/>
      <c r="M7" s="7"/>
      <c r="N7" s="8">
        <f>M7*M53</f>
        <v>0</v>
      </c>
      <c r="O7" s="6">
        <v>-120.11433216309572</v>
      </c>
    </row>
    <row r="8" spans="1:15" ht="14.25">
      <c r="A8" s="5" t="s">
        <v>243</v>
      </c>
      <c r="B8" s="6">
        <f t="shared" si="0"/>
        <v>-103.30602886736011</v>
      </c>
      <c r="C8" s="30">
        <v>-50</v>
      </c>
      <c r="D8" s="7">
        <v>1</v>
      </c>
      <c r="E8" s="8">
        <f>D8*D53</f>
        <v>17.666666666666668</v>
      </c>
      <c r="F8" s="30"/>
      <c r="G8" s="7">
        <v>1</v>
      </c>
      <c r="H8" s="8">
        <f>G8*G53</f>
        <v>16.42105263157895</v>
      </c>
      <c r="I8" s="30"/>
      <c r="J8" s="7">
        <v>1</v>
      </c>
      <c r="K8" s="8">
        <f>J8*J53</f>
        <v>21.692307692307693</v>
      </c>
      <c r="L8" s="30"/>
      <c r="M8" s="7">
        <v>1</v>
      </c>
      <c r="N8" s="8">
        <f>M8*M53</f>
        <v>16.789473684210527</v>
      </c>
      <c r="O8" s="6">
        <v>19.26347180740373</v>
      </c>
    </row>
    <row r="9" spans="1:15" ht="14.25">
      <c r="A9" s="5" t="s">
        <v>244</v>
      </c>
      <c r="B9" s="6">
        <f t="shared" si="0"/>
        <v>65.9050556071802</v>
      </c>
      <c r="C9" s="30">
        <v>-50</v>
      </c>
      <c r="D9" s="7">
        <v>2</v>
      </c>
      <c r="E9" s="8">
        <f>D9*D53</f>
        <v>35.333333333333336</v>
      </c>
      <c r="F9" s="30"/>
      <c r="G9" s="7">
        <v>1</v>
      </c>
      <c r="H9" s="8">
        <f>G9*G53</f>
        <v>16.42105263157895</v>
      </c>
      <c r="I9" s="30">
        <v>200</v>
      </c>
      <c r="J9" s="7">
        <v>1</v>
      </c>
      <c r="K9" s="8">
        <f>J9*J53</f>
        <v>21.692307692307693</v>
      </c>
      <c r="L9" s="30"/>
      <c r="M9" s="7">
        <v>1</v>
      </c>
      <c r="N9" s="8">
        <f>M9*M53</f>
        <v>16.789473684210527</v>
      </c>
      <c r="O9" s="6">
        <v>6.141222948610704</v>
      </c>
    </row>
    <row r="10" spans="1:15" ht="14.25">
      <c r="A10" s="5" t="s">
        <v>490</v>
      </c>
      <c r="B10" s="6">
        <f>C10-E10+F10-H10+I10-K10+L10-N10+O10</f>
        <v>0</v>
      </c>
      <c r="C10" s="30"/>
      <c r="D10" s="7"/>
      <c r="E10" s="8">
        <f>D10*D53</f>
        <v>0</v>
      </c>
      <c r="F10" s="30"/>
      <c r="G10" s="7"/>
      <c r="H10" s="8">
        <f>G10*G53</f>
        <v>0</v>
      </c>
      <c r="I10" s="30"/>
      <c r="J10" s="7"/>
      <c r="K10" s="8">
        <f>J10*J53</f>
        <v>0</v>
      </c>
      <c r="L10" s="30"/>
      <c r="M10" s="7"/>
      <c r="N10" s="8">
        <f>M10*M53</f>
        <v>0</v>
      </c>
      <c r="O10" s="6">
        <v>0</v>
      </c>
    </row>
    <row r="11" spans="1:15" ht="14.25">
      <c r="A11" s="5" t="s">
        <v>245</v>
      </c>
      <c r="B11" s="6">
        <f t="shared" si="0"/>
        <v>73.07237423689914</v>
      </c>
      <c r="C11" s="30"/>
      <c r="D11" s="7"/>
      <c r="E11" s="8">
        <f>D11*D53</f>
        <v>0</v>
      </c>
      <c r="F11" s="30">
        <v>200</v>
      </c>
      <c r="G11" s="7">
        <v>1</v>
      </c>
      <c r="H11" s="8">
        <f>G11*G53</f>
        <v>16.42105263157895</v>
      </c>
      <c r="I11" s="30"/>
      <c r="J11" s="7"/>
      <c r="K11" s="8">
        <f>J11*J53</f>
        <v>0</v>
      </c>
      <c r="L11" s="30">
        <v>-29</v>
      </c>
      <c r="M11" s="7">
        <v>1</v>
      </c>
      <c r="N11" s="8">
        <f>M11*M53</f>
        <v>16.789473684210527</v>
      </c>
      <c r="O11" s="6">
        <v>-64.71709944731138</v>
      </c>
    </row>
    <row r="12" spans="1:15" ht="14.25">
      <c r="A12" s="5" t="s">
        <v>246</v>
      </c>
      <c r="B12" s="6">
        <f t="shared" si="0"/>
        <v>77.51014037989287</v>
      </c>
      <c r="C12" s="30"/>
      <c r="D12" s="7"/>
      <c r="E12" s="8">
        <f>D12*D53</f>
        <v>0</v>
      </c>
      <c r="F12" s="30"/>
      <c r="G12" s="7">
        <v>1</v>
      </c>
      <c r="H12" s="8">
        <f>G12*G53</f>
        <v>16.42105263157895</v>
      </c>
      <c r="I12" s="30"/>
      <c r="J12" s="7"/>
      <c r="K12" s="8">
        <f>J12*J53</f>
        <v>0</v>
      </c>
      <c r="L12" s="30"/>
      <c r="M12" s="7"/>
      <c r="N12" s="8">
        <f>M12*M53</f>
        <v>0</v>
      </c>
      <c r="O12" s="6">
        <v>93.93119301147182</v>
      </c>
    </row>
    <row r="13" spans="1:15" ht="14.25">
      <c r="A13" s="5" t="s">
        <v>176</v>
      </c>
      <c r="B13" s="6">
        <f t="shared" si="0"/>
        <v>16.604686873475366</v>
      </c>
      <c r="C13" s="30"/>
      <c r="D13" s="7"/>
      <c r="E13" s="8">
        <f>D13*D53</f>
        <v>0</v>
      </c>
      <c r="F13" s="30"/>
      <c r="G13" s="7"/>
      <c r="H13" s="8">
        <f>G13*G53</f>
        <v>0</v>
      </c>
      <c r="I13" s="30"/>
      <c r="J13" s="7"/>
      <c r="K13" s="8">
        <f>J13*J53</f>
        <v>0</v>
      </c>
      <c r="L13" s="30"/>
      <c r="M13" s="7"/>
      <c r="N13" s="8">
        <f>M13*M53</f>
        <v>0</v>
      </c>
      <c r="O13" s="6">
        <v>16.604686873475366</v>
      </c>
    </row>
    <row r="14" spans="1:15" ht="14.25">
      <c r="A14" s="5" t="s">
        <v>414</v>
      </c>
      <c r="B14" s="6">
        <f t="shared" si="0"/>
        <v>16.339716304359143</v>
      </c>
      <c r="C14" s="30"/>
      <c r="D14" s="7"/>
      <c r="E14" s="8">
        <f>D14*D53</f>
        <v>0</v>
      </c>
      <c r="F14" s="30"/>
      <c r="G14" s="7"/>
      <c r="H14" s="8">
        <f>G14*G53</f>
        <v>0</v>
      </c>
      <c r="I14" s="30"/>
      <c r="J14" s="7"/>
      <c r="K14" s="8">
        <f>J14*J53</f>
        <v>0</v>
      </c>
      <c r="L14" s="30"/>
      <c r="M14" s="7"/>
      <c r="N14" s="8">
        <f>M14*M53</f>
        <v>0</v>
      </c>
      <c r="O14" s="6">
        <v>16.339716304359143</v>
      </c>
    </row>
    <row r="15" spans="1:15" ht="14.25">
      <c r="A15" s="5" t="s">
        <v>226</v>
      </c>
      <c r="B15" s="6">
        <f t="shared" si="0"/>
        <v>7.4570034553434965</v>
      </c>
      <c r="C15" s="30"/>
      <c r="D15" s="7"/>
      <c r="E15" s="8">
        <f>D15*D53</f>
        <v>0</v>
      </c>
      <c r="F15" s="30"/>
      <c r="G15" s="7">
        <v>1</v>
      </c>
      <c r="H15" s="8">
        <f>G15*G53</f>
        <v>16.42105263157895</v>
      </c>
      <c r="I15" s="30"/>
      <c r="J15" s="7"/>
      <c r="K15" s="8">
        <f>J15*J53</f>
        <v>0</v>
      </c>
      <c r="L15" s="30"/>
      <c r="M15" s="7">
        <v>1</v>
      </c>
      <c r="N15" s="8">
        <f>M15*M53</f>
        <v>16.789473684210527</v>
      </c>
      <c r="O15" s="6">
        <v>40.667529771132976</v>
      </c>
    </row>
    <row r="16" spans="1:15" ht="14.25">
      <c r="A16" s="5" t="s">
        <v>179</v>
      </c>
      <c r="B16" s="6">
        <f t="shared" si="0"/>
        <v>39.56691708612328</v>
      </c>
      <c r="C16" s="30"/>
      <c r="D16" s="7"/>
      <c r="E16" s="8">
        <f>D16*D53</f>
        <v>0</v>
      </c>
      <c r="F16" s="30"/>
      <c r="G16" s="7">
        <v>1</v>
      </c>
      <c r="H16" s="8">
        <f>G16*G53</f>
        <v>16.42105263157895</v>
      </c>
      <c r="I16" s="30"/>
      <c r="J16" s="7"/>
      <c r="K16" s="8">
        <f>J16*J53</f>
        <v>0</v>
      </c>
      <c r="L16" s="30"/>
      <c r="M16" s="7">
        <v>1</v>
      </c>
      <c r="N16" s="8">
        <f>M16*M53</f>
        <v>16.789473684210527</v>
      </c>
      <c r="O16" s="6">
        <v>72.77744340191276</v>
      </c>
    </row>
    <row r="17" spans="1:15" ht="14.25">
      <c r="A17" s="5" t="s">
        <v>415</v>
      </c>
      <c r="B17" s="6">
        <f t="shared" si="0"/>
        <v>-118.89439361773424</v>
      </c>
      <c r="C17" s="30"/>
      <c r="D17" s="7"/>
      <c r="E17" s="8">
        <f>D17*D53</f>
        <v>0</v>
      </c>
      <c r="F17" s="30"/>
      <c r="G17" s="7">
        <v>1</v>
      </c>
      <c r="H17" s="8">
        <f>G17*G53</f>
        <v>16.42105263157895</v>
      </c>
      <c r="I17" s="30"/>
      <c r="J17" s="7"/>
      <c r="K17" s="8">
        <f>J17*J53</f>
        <v>0</v>
      </c>
      <c r="L17" s="30"/>
      <c r="M17" s="7">
        <v>1</v>
      </c>
      <c r="N17" s="8">
        <f>M17*M53</f>
        <v>16.789473684210527</v>
      </c>
      <c r="O17" s="6">
        <v>-85.68386730194476</v>
      </c>
    </row>
    <row r="18" spans="1:15" ht="14.25">
      <c r="A18" s="5" t="s">
        <v>250</v>
      </c>
      <c r="B18" s="6">
        <f t="shared" si="0"/>
        <v>14.732691266532242</v>
      </c>
      <c r="C18" s="30"/>
      <c r="D18" s="7"/>
      <c r="E18" s="8">
        <f>D18*D53</f>
        <v>0</v>
      </c>
      <c r="F18" s="30"/>
      <c r="G18" s="7"/>
      <c r="H18" s="8">
        <f>G18*G53</f>
        <v>0</v>
      </c>
      <c r="I18" s="30"/>
      <c r="J18" s="7"/>
      <c r="K18" s="8">
        <f>J18*J53</f>
        <v>0</v>
      </c>
      <c r="L18" s="30"/>
      <c r="M18" s="7">
        <v>1</v>
      </c>
      <c r="N18" s="8">
        <f>M18*M53</f>
        <v>16.789473684210527</v>
      </c>
      <c r="O18" s="6">
        <v>31.52216495074277</v>
      </c>
    </row>
    <row r="19" spans="1:15" ht="14.25">
      <c r="A19" s="5" t="s">
        <v>416</v>
      </c>
      <c r="B19" s="6">
        <f t="shared" si="0"/>
        <v>458.1965674117474</v>
      </c>
      <c r="C19" s="30">
        <v>400</v>
      </c>
      <c r="D19" s="7">
        <v>1</v>
      </c>
      <c r="E19" s="8">
        <f>D19*D53</f>
        <v>17.666666666666668</v>
      </c>
      <c r="F19" s="30"/>
      <c r="G19" s="7">
        <v>1</v>
      </c>
      <c r="H19" s="8">
        <f>G19*G53</f>
        <v>16.42105263157895</v>
      </c>
      <c r="I19" s="30"/>
      <c r="J19" s="7">
        <v>1</v>
      </c>
      <c r="K19" s="8">
        <f>J19*J53</f>
        <v>21.692307692307693</v>
      </c>
      <c r="L19" s="30"/>
      <c r="M19" s="7"/>
      <c r="N19" s="8">
        <f>M19*M53</f>
        <v>0</v>
      </c>
      <c r="O19" s="6">
        <v>113.97659440230076</v>
      </c>
    </row>
    <row r="20" spans="1:15" ht="14.25">
      <c r="A20" s="5" t="s">
        <v>259</v>
      </c>
      <c r="B20" s="6">
        <f t="shared" si="0"/>
        <v>4.400956867873004</v>
      </c>
      <c r="C20" s="30"/>
      <c r="D20" s="7"/>
      <c r="E20" s="8">
        <f>D20*D53</f>
        <v>0</v>
      </c>
      <c r="F20" s="30"/>
      <c r="G20" s="7"/>
      <c r="H20" s="8">
        <f>G20*G53</f>
        <v>0</v>
      </c>
      <c r="I20" s="30"/>
      <c r="J20" s="7"/>
      <c r="K20" s="8">
        <f>J20*J53</f>
        <v>0</v>
      </c>
      <c r="L20" s="30"/>
      <c r="M20" s="7"/>
      <c r="N20" s="8">
        <f>M20*M53</f>
        <v>0</v>
      </c>
      <c r="O20" s="6">
        <v>4.400956867873004</v>
      </c>
    </row>
    <row r="21" spans="1:15" ht="14.25">
      <c r="A21" s="5" t="s">
        <v>228</v>
      </c>
      <c r="B21" s="6">
        <f t="shared" si="0"/>
        <v>52.01025138604088</v>
      </c>
      <c r="C21" s="30">
        <v>100</v>
      </c>
      <c r="D21" s="7">
        <v>1</v>
      </c>
      <c r="E21" s="8">
        <f>D21*D53</f>
        <v>17.666666666666668</v>
      </c>
      <c r="F21" s="30"/>
      <c r="G21" s="7"/>
      <c r="H21" s="8">
        <f>G21*G53</f>
        <v>0</v>
      </c>
      <c r="I21" s="30"/>
      <c r="J21" s="7"/>
      <c r="K21" s="8">
        <f>J21*J53</f>
        <v>0</v>
      </c>
      <c r="L21" s="30"/>
      <c r="M21" s="7"/>
      <c r="N21" s="8">
        <f>M21*M53</f>
        <v>0</v>
      </c>
      <c r="O21" s="6">
        <v>-30.32308194729245</v>
      </c>
    </row>
    <row r="22" spans="1:15" ht="14.25">
      <c r="A22" s="5" t="s">
        <v>229</v>
      </c>
      <c r="B22" s="6">
        <f t="shared" si="0"/>
        <v>-120.10558159511484</v>
      </c>
      <c r="C22" s="30">
        <v>-50</v>
      </c>
      <c r="D22" s="7">
        <v>1</v>
      </c>
      <c r="E22" s="8">
        <f>D22*D53</f>
        <v>17.666666666666668</v>
      </c>
      <c r="F22" s="30"/>
      <c r="G22" s="7">
        <v>1</v>
      </c>
      <c r="H22" s="8">
        <f>G22*G53</f>
        <v>16.42105263157895</v>
      </c>
      <c r="I22" s="30"/>
      <c r="J22" s="7">
        <v>1</v>
      </c>
      <c r="K22" s="8">
        <f>J22*J53</f>
        <v>21.692307692307693</v>
      </c>
      <c r="L22" s="30"/>
      <c r="M22" s="7">
        <v>1</v>
      </c>
      <c r="N22" s="8">
        <f>M22*M53</f>
        <v>16.789473684210527</v>
      </c>
      <c r="O22" s="6">
        <v>2.4639190796490027</v>
      </c>
    </row>
    <row r="23" spans="1:15" ht="14.25">
      <c r="A23" s="5" t="s">
        <v>230</v>
      </c>
      <c r="B23" s="6">
        <f t="shared" si="0"/>
        <v>57.17730130570861</v>
      </c>
      <c r="C23" s="30"/>
      <c r="D23" s="7"/>
      <c r="E23" s="8">
        <f>D23*D53</f>
        <v>0</v>
      </c>
      <c r="F23" s="30"/>
      <c r="G23" s="7"/>
      <c r="H23" s="8">
        <f>G23*G53</f>
        <v>0</v>
      </c>
      <c r="I23" s="30"/>
      <c r="J23" s="7"/>
      <c r="K23" s="8">
        <f>J23*J53</f>
        <v>0</v>
      </c>
      <c r="L23" s="30"/>
      <c r="M23" s="7"/>
      <c r="N23" s="8">
        <f>M23*M53</f>
        <v>0</v>
      </c>
      <c r="O23" s="6">
        <v>57.17730130570861</v>
      </c>
    </row>
    <row r="24" spans="1:15" ht="14.25">
      <c r="A24" s="5" t="s">
        <v>231</v>
      </c>
      <c r="B24" s="6">
        <f t="shared" si="0"/>
        <v>-5.790074659639867</v>
      </c>
      <c r="C24" s="30"/>
      <c r="D24" s="7"/>
      <c r="E24" s="8">
        <f>D24*D53</f>
        <v>0</v>
      </c>
      <c r="F24" s="30"/>
      <c r="G24" s="7"/>
      <c r="H24" s="8">
        <f>G24*G53</f>
        <v>0</v>
      </c>
      <c r="I24" s="30"/>
      <c r="J24" s="7"/>
      <c r="K24" s="8">
        <f>J24*J53</f>
        <v>0</v>
      </c>
      <c r="L24" s="30"/>
      <c r="M24" s="7"/>
      <c r="N24" s="8">
        <f>M24*M53</f>
        <v>0</v>
      </c>
      <c r="O24" s="6">
        <v>-5.790074659639867</v>
      </c>
    </row>
    <row r="25" spans="1:15" ht="14.25">
      <c r="A25" s="5" t="s">
        <v>232</v>
      </c>
      <c r="B25" s="6">
        <f t="shared" si="0"/>
        <v>45.49827806470053</v>
      </c>
      <c r="C25" s="30"/>
      <c r="D25" s="7"/>
      <c r="E25" s="8">
        <f>D25*D53</f>
        <v>0</v>
      </c>
      <c r="F25" s="30"/>
      <c r="G25" s="7"/>
      <c r="H25" s="8">
        <f>G25*G53</f>
        <v>0</v>
      </c>
      <c r="I25" s="30">
        <v>100</v>
      </c>
      <c r="J25" s="7">
        <v>1</v>
      </c>
      <c r="K25" s="8">
        <f>J25*J53</f>
        <v>21.692307692307693</v>
      </c>
      <c r="L25" s="30"/>
      <c r="M25" s="7"/>
      <c r="N25" s="8">
        <f>M25*M53</f>
        <v>0</v>
      </c>
      <c r="O25" s="6">
        <v>-32.80941424299178</v>
      </c>
    </row>
    <row r="26" spans="1:15" ht="14.25">
      <c r="A26" s="5" t="s">
        <v>233</v>
      </c>
      <c r="B26" s="6">
        <f t="shared" si="0"/>
        <v>93.52630869453046</v>
      </c>
      <c r="C26" s="30"/>
      <c r="D26" s="7"/>
      <c r="E26" s="8">
        <f>D26*D53</f>
        <v>0</v>
      </c>
      <c r="F26" s="30"/>
      <c r="G26" s="7"/>
      <c r="H26" s="8">
        <f>G26*G53</f>
        <v>0</v>
      </c>
      <c r="I26" s="30"/>
      <c r="J26" s="7"/>
      <c r="K26" s="8">
        <f>J26*J53</f>
        <v>0</v>
      </c>
      <c r="L26" s="30"/>
      <c r="M26" s="7"/>
      <c r="N26" s="8">
        <f>M26*M53</f>
        <v>0</v>
      </c>
      <c r="O26" s="6">
        <v>93.52630869453046</v>
      </c>
    </row>
    <row r="27" spans="1:15" ht="14.25">
      <c r="A27" s="5" t="s">
        <v>234</v>
      </c>
      <c r="B27" s="6">
        <f t="shared" si="0"/>
        <v>40.4964269716017</v>
      </c>
      <c r="C27" s="30"/>
      <c r="D27" s="7"/>
      <c r="E27" s="8">
        <f>D27*D53</f>
        <v>0</v>
      </c>
      <c r="F27" s="30"/>
      <c r="G27" s="7"/>
      <c r="H27" s="8">
        <f>G27*G53</f>
        <v>0</v>
      </c>
      <c r="I27" s="30"/>
      <c r="J27" s="7"/>
      <c r="K27" s="8">
        <f>J27*J53</f>
        <v>0</v>
      </c>
      <c r="L27" s="30"/>
      <c r="M27" s="7">
        <v>1</v>
      </c>
      <c r="N27" s="8">
        <f>M27*M53</f>
        <v>16.789473684210527</v>
      </c>
      <c r="O27" s="6">
        <v>57.28590065581223</v>
      </c>
    </row>
    <row r="28" spans="1:15" ht="14.25">
      <c r="A28" s="5" t="s">
        <v>235</v>
      </c>
      <c r="B28" s="6">
        <f t="shared" si="0"/>
        <v>29.995781238360877</v>
      </c>
      <c r="C28" s="30"/>
      <c r="D28" s="7"/>
      <c r="E28" s="8">
        <f>D28*D53</f>
        <v>0</v>
      </c>
      <c r="F28" s="30"/>
      <c r="G28" s="7"/>
      <c r="H28" s="8">
        <f>G28*G53</f>
        <v>0</v>
      </c>
      <c r="I28" s="30"/>
      <c r="J28" s="7"/>
      <c r="K28" s="8">
        <f>J28*J53</f>
        <v>0</v>
      </c>
      <c r="L28" s="30"/>
      <c r="M28" s="7"/>
      <c r="N28" s="8">
        <f>M28*M53</f>
        <v>0</v>
      </c>
      <c r="O28" s="6">
        <v>29.995781238360877</v>
      </c>
    </row>
    <row r="29" spans="1:16" ht="14.25">
      <c r="A29" s="5" t="s">
        <v>417</v>
      </c>
      <c r="B29" s="6">
        <f t="shared" si="0"/>
        <v>39.2</v>
      </c>
      <c r="C29" s="30"/>
      <c r="D29" s="7"/>
      <c r="E29" s="8">
        <f>D29*D53</f>
        <v>0</v>
      </c>
      <c r="F29" s="30"/>
      <c r="G29" s="7"/>
      <c r="H29" s="8">
        <f>G29*G53</f>
        <v>0</v>
      </c>
      <c r="I29" s="30"/>
      <c r="J29" s="7"/>
      <c r="K29" s="8">
        <f>J29*J53</f>
        <v>0</v>
      </c>
      <c r="L29" s="30"/>
      <c r="M29" s="7"/>
      <c r="N29" s="8">
        <f>M29*M53</f>
        <v>0</v>
      </c>
      <c r="O29" s="6">
        <v>39.2</v>
      </c>
      <c r="P29"/>
    </row>
    <row r="30" spans="1:15" ht="14.25">
      <c r="A30" s="5" t="s">
        <v>260</v>
      </c>
      <c r="B30" s="6">
        <f t="shared" si="0"/>
        <v>63.46376210643747</v>
      </c>
      <c r="C30" s="30"/>
      <c r="D30" s="7">
        <v>1</v>
      </c>
      <c r="E30" s="8">
        <f>D30*D53</f>
        <v>17.666666666666668</v>
      </c>
      <c r="F30" s="30">
        <v>200</v>
      </c>
      <c r="G30" s="7">
        <v>1</v>
      </c>
      <c r="H30" s="8">
        <f>G30*G53</f>
        <v>16.42105263157895</v>
      </c>
      <c r="I30" s="30"/>
      <c r="J30" s="7"/>
      <c r="K30" s="8">
        <f>J30*J53</f>
        <v>0</v>
      </c>
      <c r="L30" s="30"/>
      <c r="M30" s="7"/>
      <c r="N30" s="8">
        <f>M30*M53</f>
        <v>0</v>
      </c>
      <c r="O30" s="6">
        <v>-102.44851859531691</v>
      </c>
    </row>
    <row r="31" spans="1:15" ht="14.25">
      <c r="A31" s="5" t="s">
        <v>261</v>
      </c>
      <c r="B31" s="6">
        <f t="shared" si="0"/>
        <v>27.238359682141674</v>
      </c>
      <c r="C31" s="30"/>
      <c r="D31" s="7"/>
      <c r="E31" s="8">
        <f>D31*D53</f>
        <v>0</v>
      </c>
      <c r="F31" s="30"/>
      <c r="G31" s="7"/>
      <c r="H31" s="8">
        <f>G31*G53</f>
        <v>0</v>
      </c>
      <c r="I31" s="30"/>
      <c r="J31" s="7"/>
      <c r="K31" s="8">
        <f>J31*J53</f>
        <v>0</v>
      </c>
      <c r="L31" s="30"/>
      <c r="M31" s="7"/>
      <c r="N31" s="8">
        <f>M31*M53</f>
        <v>0</v>
      </c>
      <c r="O31" s="6">
        <v>27.238359682141674</v>
      </c>
    </row>
    <row r="32" spans="1:15" ht="14.25">
      <c r="A32" s="5" t="s">
        <v>195</v>
      </c>
      <c r="B32" s="6">
        <f t="shared" si="0"/>
        <v>-43.490269966519065</v>
      </c>
      <c r="C32" s="30">
        <v>150</v>
      </c>
      <c r="D32" s="7">
        <v>1</v>
      </c>
      <c r="E32" s="8">
        <f>D32*D53</f>
        <v>17.666666666666668</v>
      </c>
      <c r="F32" s="30"/>
      <c r="G32" s="7">
        <v>1</v>
      </c>
      <c r="H32" s="8">
        <f>G32*G53</f>
        <v>16.42105263157895</v>
      </c>
      <c r="I32" s="30"/>
      <c r="J32" s="7">
        <v>1</v>
      </c>
      <c r="K32" s="8">
        <f>J32*J53</f>
        <v>21.692307692307693</v>
      </c>
      <c r="L32" s="30"/>
      <c r="M32" s="7">
        <v>1</v>
      </c>
      <c r="N32" s="8">
        <f>M32*M53</f>
        <v>16.789473684210527</v>
      </c>
      <c r="O32" s="6">
        <v>-120.92076929175525</v>
      </c>
    </row>
    <row r="33" spans="1:15" ht="14.25">
      <c r="A33" s="5" t="s">
        <v>196</v>
      </c>
      <c r="B33" s="6">
        <f t="shared" si="0"/>
        <v>36.53333333333333</v>
      </c>
      <c r="C33" s="30"/>
      <c r="D33" s="7"/>
      <c r="E33" s="8">
        <f>D33*D53</f>
        <v>0</v>
      </c>
      <c r="F33" s="30"/>
      <c r="G33" s="7"/>
      <c r="H33" s="8">
        <f>G33*G53</f>
        <v>0</v>
      </c>
      <c r="I33" s="30"/>
      <c r="J33" s="7"/>
      <c r="K33" s="8">
        <f>J33*J53</f>
        <v>0</v>
      </c>
      <c r="L33" s="30"/>
      <c r="M33" s="7"/>
      <c r="N33" s="8">
        <f>M33*M53</f>
        <v>0</v>
      </c>
      <c r="O33" s="6">
        <v>36.53333333333333</v>
      </c>
    </row>
    <row r="34" spans="1:15" ht="14.25">
      <c r="A34" s="5" t="s">
        <v>264</v>
      </c>
      <c r="B34" s="6">
        <f t="shared" si="0"/>
        <v>89.99840588666181</v>
      </c>
      <c r="C34" s="30"/>
      <c r="D34" s="7"/>
      <c r="E34" s="8">
        <f>D34*D53</f>
        <v>0</v>
      </c>
      <c r="F34" s="30"/>
      <c r="G34" s="7"/>
      <c r="H34" s="8">
        <f>G34*G53</f>
        <v>0</v>
      </c>
      <c r="I34" s="30"/>
      <c r="J34" s="7"/>
      <c r="K34" s="8">
        <f>J34*J53</f>
        <v>0</v>
      </c>
      <c r="L34" s="30"/>
      <c r="M34" s="7"/>
      <c r="N34" s="8">
        <f>M34*M53</f>
        <v>0</v>
      </c>
      <c r="O34" s="6">
        <v>89.99840588666181</v>
      </c>
    </row>
    <row r="35" spans="1:15" ht="14.25">
      <c r="A35" s="5" t="s">
        <v>198</v>
      </c>
      <c r="B35" s="6">
        <f t="shared" si="0"/>
        <v>41.788900834696975</v>
      </c>
      <c r="C35" s="30"/>
      <c r="D35" s="7"/>
      <c r="E35" s="8">
        <f>D35*D53</f>
        <v>0</v>
      </c>
      <c r="F35" s="30"/>
      <c r="G35" s="7"/>
      <c r="H35" s="8">
        <f>G35*G53</f>
        <v>0</v>
      </c>
      <c r="I35" s="30"/>
      <c r="J35" s="7"/>
      <c r="K35" s="8">
        <f>J35*J53</f>
        <v>0</v>
      </c>
      <c r="L35" s="30"/>
      <c r="M35" s="7"/>
      <c r="N35" s="8">
        <f>M35*M53</f>
        <v>0</v>
      </c>
      <c r="O35" s="6">
        <v>41.788900834696975</v>
      </c>
    </row>
    <row r="36" spans="1:15" ht="14.25">
      <c r="A36" s="5" t="s">
        <v>266</v>
      </c>
      <c r="B36" s="6">
        <f t="shared" si="0"/>
        <v>620.163749405873</v>
      </c>
      <c r="C36" s="30"/>
      <c r="D36" s="7"/>
      <c r="E36" s="8">
        <f>D36*D53</f>
        <v>0</v>
      </c>
      <c r="F36" s="30"/>
      <c r="G36" s="7">
        <v>1</v>
      </c>
      <c r="H36" s="8">
        <f>G36*G53</f>
        <v>16.42105263157895</v>
      </c>
      <c r="I36" s="30"/>
      <c r="J36" s="7">
        <v>1</v>
      </c>
      <c r="K36" s="8">
        <f>J36*J53</f>
        <v>21.692307692307693</v>
      </c>
      <c r="L36" s="30">
        <v>454</v>
      </c>
      <c r="M36" s="7">
        <v>1</v>
      </c>
      <c r="N36" s="8">
        <f>M36*M53</f>
        <v>16.789473684210527</v>
      </c>
      <c r="O36" s="6">
        <v>221.0665834139702</v>
      </c>
    </row>
    <row r="37" spans="1:15" ht="14.25">
      <c r="A37" s="5" t="s">
        <v>200</v>
      </c>
      <c r="B37" s="6">
        <f t="shared" si="0"/>
        <v>-79.00004212922879</v>
      </c>
      <c r="C37" s="30">
        <v>-50</v>
      </c>
      <c r="D37" s="7"/>
      <c r="E37" s="8">
        <f>D37*D53</f>
        <v>0</v>
      </c>
      <c r="F37" s="30"/>
      <c r="G37" s="7"/>
      <c r="H37" s="8">
        <f>G37*G53</f>
        <v>0</v>
      </c>
      <c r="I37" s="30"/>
      <c r="J37" s="7">
        <v>1</v>
      </c>
      <c r="K37" s="8">
        <f>J37*J53</f>
        <v>21.692307692307693</v>
      </c>
      <c r="L37" s="30"/>
      <c r="M37" s="7"/>
      <c r="N37" s="8">
        <f>M37*M53</f>
        <v>0</v>
      </c>
      <c r="O37" s="6">
        <v>-7.307734436921095</v>
      </c>
    </row>
    <row r="38" spans="1:15" ht="14.25">
      <c r="A38" s="5" t="s">
        <v>268</v>
      </c>
      <c r="B38" s="6">
        <f t="shared" si="0"/>
        <v>67.29648447786391</v>
      </c>
      <c r="C38" s="30">
        <v>-50</v>
      </c>
      <c r="D38" s="7">
        <v>1</v>
      </c>
      <c r="E38" s="8">
        <f>D38*D53</f>
        <v>17.666666666666668</v>
      </c>
      <c r="F38" s="30"/>
      <c r="G38" s="7">
        <v>1</v>
      </c>
      <c r="H38" s="8">
        <f>G38*G53</f>
        <v>16.42105263157895</v>
      </c>
      <c r="I38" s="30">
        <v>200</v>
      </c>
      <c r="J38" s="7">
        <v>1</v>
      </c>
      <c r="K38" s="8">
        <f>J38*J53</f>
        <v>21.692307692307693</v>
      </c>
      <c r="L38" s="30">
        <v>-29</v>
      </c>
      <c r="M38" s="7">
        <v>1</v>
      </c>
      <c r="N38" s="8">
        <f>M38*M53</f>
        <v>16.789473684210527</v>
      </c>
      <c r="O38" s="6">
        <v>18.865985152627744</v>
      </c>
    </row>
    <row r="39" spans="1:15" ht="14.25">
      <c r="A39" s="23" t="s">
        <v>269</v>
      </c>
      <c r="B39" s="6">
        <f t="shared" si="0"/>
        <v>66.98557052740333</v>
      </c>
      <c r="C39" s="30">
        <v>-50</v>
      </c>
      <c r="D39" s="7">
        <v>1</v>
      </c>
      <c r="E39" s="8">
        <f>D39*D53</f>
        <v>17.666666666666668</v>
      </c>
      <c r="F39" s="30"/>
      <c r="G39" s="7">
        <v>1</v>
      </c>
      <c r="H39" s="8">
        <f>G39*G53</f>
        <v>16.42105263157895</v>
      </c>
      <c r="I39" s="30"/>
      <c r="J39" s="7">
        <v>1</v>
      </c>
      <c r="K39" s="8">
        <f>J39*J53</f>
        <v>21.692307692307693</v>
      </c>
      <c r="L39" s="30">
        <v>-29</v>
      </c>
      <c r="M39" s="7">
        <v>1</v>
      </c>
      <c r="N39" s="8">
        <f>M39*M53</f>
        <v>16.789473684210527</v>
      </c>
      <c r="O39" s="6">
        <v>218.55507120216717</v>
      </c>
    </row>
    <row r="40" spans="1:15" ht="14.25">
      <c r="A40" s="23" t="s">
        <v>203</v>
      </c>
      <c r="B40" s="6">
        <f t="shared" si="0"/>
        <v>181.22244548468407</v>
      </c>
      <c r="C40" s="30">
        <v>-50</v>
      </c>
      <c r="D40" s="7">
        <v>1</v>
      </c>
      <c r="E40" s="8">
        <f>D40*D53</f>
        <v>17.666666666666668</v>
      </c>
      <c r="F40" s="30"/>
      <c r="G40" s="7">
        <v>1</v>
      </c>
      <c r="H40" s="8">
        <f>G40*G53</f>
        <v>16.42105263157895</v>
      </c>
      <c r="I40" s="30">
        <v>300</v>
      </c>
      <c r="J40" s="7">
        <v>1</v>
      </c>
      <c r="K40" s="8">
        <f>J40*J53</f>
        <v>21.692307692307693</v>
      </c>
      <c r="L40" s="30">
        <v>-29</v>
      </c>
      <c r="M40" s="7">
        <v>2</v>
      </c>
      <c r="N40" s="8">
        <f>M40*M53</f>
        <v>33.578947368421055</v>
      </c>
      <c r="O40" s="6">
        <v>49.58141984365844</v>
      </c>
    </row>
    <row r="41" spans="1:15" ht="14.25">
      <c r="A41" s="23" t="s">
        <v>204</v>
      </c>
      <c r="B41" s="6">
        <f t="shared" si="0"/>
        <v>-129.18098249564682</v>
      </c>
      <c r="C41" s="30"/>
      <c r="D41" s="7"/>
      <c r="E41" s="8">
        <f>D41*D53</f>
        <v>0</v>
      </c>
      <c r="F41" s="30"/>
      <c r="G41" s="7">
        <v>1</v>
      </c>
      <c r="H41" s="8">
        <f>G41*G53</f>
        <v>16.42105263157895</v>
      </c>
      <c r="I41" s="30"/>
      <c r="J41" s="7">
        <v>1</v>
      </c>
      <c r="K41" s="8">
        <f>J41*J53</f>
        <v>21.692307692307693</v>
      </c>
      <c r="L41" s="30">
        <v>-29</v>
      </c>
      <c r="M41" s="7">
        <v>1</v>
      </c>
      <c r="N41" s="8">
        <f>M41*M53</f>
        <v>16.789473684210527</v>
      </c>
      <c r="O41" s="6">
        <v>-45.27814848754966</v>
      </c>
    </row>
    <row r="42" spans="1:15" ht="14.25">
      <c r="A42" s="23" t="s">
        <v>271</v>
      </c>
      <c r="B42" s="6">
        <f t="shared" si="0"/>
        <v>187.0710108604845</v>
      </c>
      <c r="C42" s="30"/>
      <c r="D42" s="7"/>
      <c r="E42" s="8">
        <f>D42*D53</f>
        <v>0</v>
      </c>
      <c r="F42" s="30"/>
      <c r="G42" s="7"/>
      <c r="H42" s="8">
        <f>G42*G53</f>
        <v>0</v>
      </c>
      <c r="I42" s="30"/>
      <c r="J42" s="7"/>
      <c r="K42" s="8">
        <f>J42*J53</f>
        <v>0</v>
      </c>
      <c r="L42" s="30"/>
      <c r="M42" s="7"/>
      <c r="N42" s="8">
        <f>M42*M53</f>
        <v>0</v>
      </c>
      <c r="O42" s="6">
        <v>187.0710108604845</v>
      </c>
    </row>
    <row r="43" spans="1:16" ht="14.25">
      <c r="A43" s="23" t="s">
        <v>272</v>
      </c>
      <c r="B43" s="6">
        <f t="shared" si="0"/>
        <v>167.92894736842106</v>
      </c>
      <c r="C43" s="30"/>
      <c r="D43" s="7"/>
      <c r="E43" s="8">
        <f>D43*D53</f>
        <v>0</v>
      </c>
      <c r="F43" s="30"/>
      <c r="G43" s="7"/>
      <c r="H43" s="8">
        <f>G43*G53</f>
        <v>0</v>
      </c>
      <c r="I43" s="30"/>
      <c r="J43" s="7"/>
      <c r="K43" s="8">
        <f>J43*J53</f>
        <v>0</v>
      </c>
      <c r="L43" s="30"/>
      <c r="M43" s="7"/>
      <c r="N43" s="8">
        <f>M43*M53</f>
        <v>0</v>
      </c>
      <c r="O43" s="6">
        <v>167.92894736842106</v>
      </c>
      <c r="P43"/>
    </row>
    <row r="44" spans="1:15" ht="14.25">
      <c r="A44" s="5" t="s">
        <v>273</v>
      </c>
      <c r="B44" s="6">
        <f t="shared" si="0"/>
        <v>14.113894711202542</v>
      </c>
      <c r="C44" s="30"/>
      <c r="D44" s="7"/>
      <c r="E44" s="8">
        <f>D44*D53</f>
        <v>0</v>
      </c>
      <c r="F44" s="30"/>
      <c r="G44" s="7"/>
      <c r="H44" s="8">
        <f>G44*G53</f>
        <v>0</v>
      </c>
      <c r="I44" s="30"/>
      <c r="J44" s="7"/>
      <c r="K44" s="8">
        <f>J44*J53</f>
        <v>0</v>
      </c>
      <c r="L44" s="30"/>
      <c r="M44" s="7"/>
      <c r="N44" s="8">
        <f>M44*M53</f>
        <v>0</v>
      </c>
      <c r="O44" s="6">
        <v>14.113894711202542</v>
      </c>
    </row>
    <row r="45" spans="1:16" ht="14.25">
      <c r="A45" s="5" t="s">
        <v>208</v>
      </c>
      <c r="B45" s="6">
        <f t="shared" si="0"/>
        <v>11.390361365806992</v>
      </c>
      <c r="C45" s="30"/>
      <c r="D45" s="7"/>
      <c r="E45" s="8">
        <f>D45*D53</f>
        <v>0</v>
      </c>
      <c r="F45" s="30"/>
      <c r="G45" s="7"/>
      <c r="H45" s="8">
        <f>G45*G53</f>
        <v>0</v>
      </c>
      <c r="I45" s="30"/>
      <c r="J45" s="7"/>
      <c r="K45" s="8">
        <f>J45*J53</f>
        <v>0</v>
      </c>
      <c r="L45" s="30"/>
      <c r="M45" s="7"/>
      <c r="N45" s="8">
        <f>M45*M53</f>
        <v>0</v>
      </c>
      <c r="O45" s="6">
        <v>11.390361365806992</v>
      </c>
      <c r="P45" s="7"/>
    </row>
    <row r="46" spans="1:15" ht="14.25">
      <c r="A46" s="5" t="s">
        <v>275</v>
      </c>
      <c r="B46" s="6">
        <f t="shared" si="0"/>
        <v>79.61977007736732</v>
      </c>
      <c r="C46" s="30"/>
      <c r="D46" s="7"/>
      <c r="E46" s="8">
        <f>D46*D53</f>
        <v>0</v>
      </c>
      <c r="F46" s="30"/>
      <c r="G46" s="7"/>
      <c r="H46" s="8">
        <f>G46*G53</f>
        <v>0</v>
      </c>
      <c r="I46" s="30"/>
      <c r="J46" s="7"/>
      <c r="K46" s="8">
        <f>J46*J53</f>
        <v>0</v>
      </c>
      <c r="L46" s="30"/>
      <c r="M46" s="7">
        <v>1</v>
      </c>
      <c r="N46" s="8">
        <f>M46*M53</f>
        <v>16.789473684210527</v>
      </c>
      <c r="O46" s="6">
        <v>96.40924376157784</v>
      </c>
    </row>
    <row r="47" spans="1:15" ht="14.25">
      <c r="A47" s="5" t="s">
        <v>489</v>
      </c>
      <c r="B47" s="6">
        <f t="shared" si="0"/>
        <v>161.5182186234818</v>
      </c>
      <c r="C47" s="30"/>
      <c r="D47" s="7"/>
      <c r="E47" s="8">
        <f>D47*D53</f>
        <v>0</v>
      </c>
      <c r="F47" s="30"/>
      <c r="G47" s="7"/>
      <c r="H47" s="8">
        <f>G47*G53</f>
        <v>0</v>
      </c>
      <c r="I47" s="30">
        <v>200</v>
      </c>
      <c r="J47" s="7">
        <v>1</v>
      </c>
      <c r="K47" s="8">
        <f>J47*J53</f>
        <v>21.692307692307693</v>
      </c>
      <c r="L47" s="30"/>
      <c r="M47" s="7">
        <v>1</v>
      </c>
      <c r="N47" s="8">
        <f>M47*M53</f>
        <v>16.789473684210527</v>
      </c>
      <c r="O47" s="6">
        <v>0</v>
      </c>
    </row>
    <row r="48" spans="1:15" ht="14.25">
      <c r="A48" s="5" t="s">
        <v>418</v>
      </c>
      <c r="B48" s="6">
        <f t="shared" si="0"/>
        <v>-23.772825254178027</v>
      </c>
      <c r="C48" s="30"/>
      <c r="D48" s="7"/>
      <c r="E48" s="8">
        <f>D48*D53</f>
        <v>0</v>
      </c>
      <c r="F48" s="30"/>
      <c r="G48" s="7"/>
      <c r="H48" s="8">
        <f>G48*G53</f>
        <v>0</v>
      </c>
      <c r="I48" s="30"/>
      <c r="J48" s="7"/>
      <c r="K48" s="8">
        <f>J48*J53</f>
        <v>0</v>
      </c>
      <c r="L48" s="30"/>
      <c r="M48" s="7"/>
      <c r="N48" s="8">
        <f>M48*M53</f>
        <v>0</v>
      </c>
      <c r="O48" s="6">
        <v>-23.772825254178027</v>
      </c>
    </row>
    <row r="49" spans="1:15" ht="14.25">
      <c r="A49" s="5" t="s">
        <v>277</v>
      </c>
      <c r="B49" s="6">
        <f t="shared" si="0"/>
        <v>17.725478579391634</v>
      </c>
      <c r="C49" s="30"/>
      <c r="D49" s="7"/>
      <c r="E49" s="8">
        <f>D49*D53</f>
        <v>0</v>
      </c>
      <c r="F49" s="30"/>
      <c r="G49" s="7"/>
      <c r="H49" s="8">
        <f>G49*G53</f>
        <v>0</v>
      </c>
      <c r="I49" s="30"/>
      <c r="J49" s="7"/>
      <c r="K49" s="8">
        <f>J49*J53</f>
        <v>0</v>
      </c>
      <c r="L49" s="30"/>
      <c r="M49" s="7"/>
      <c r="N49" s="8">
        <f>M49*M53</f>
        <v>0</v>
      </c>
      <c r="O49" s="6">
        <v>17.725478579391634</v>
      </c>
    </row>
    <row r="50" spans="1:16" ht="14.25">
      <c r="A50" s="5" t="s">
        <v>419</v>
      </c>
      <c r="B50" s="6">
        <f t="shared" si="0"/>
        <v>40.810790641926516</v>
      </c>
      <c r="C50" s="31"/>
      <c r="D50" s="7"/>
      <c r="E50" s="8">
        <f>D50*D53</f>
        <v>0</v>
      </c>
      <c r="F50" s="31"/>
      <c r="G50" s="7"/>
      <c r="H50" s="8">
        <f>G50*G53</f>
        <v>0</v>
      </c>
      <c r="I50" s="31"/>
      <c r="J50" s="7"/>
      <c r="K50" s="8">
        <f>J50*J53</f>
        <v>0</v>
      </c>
      <c r="L50" s="31"/>
      <c r="M50" s="7"/>
      <c r="N50" s="8">
        <f>M50*M53</f>
        <v>0</v>
      </c>
      <c r="O50" s="6">
        <v>40.810790641926516</v>
      </c>
      <c r="P50"/>
    </row>
    <row r="51" spans="1:15" ht="14.25">
      <c r="A51" s="5" t="s">
        <v>420</v>
      </c>
      <c r="B51" s="6">
        <f t="shared" si="0"/>
        <v>20.001195505486116</v>
      </c>
      <c r="C51" s="30"/>
      <c r="D51" s="7"/>
      <c r="E51" s="8">
        <f>D51*D53</f>
        <v>0</v>
      </c>
      <c r="F51" s="30"/>
      <c r="G51" s="7"/>
      <c r="H51" s="8">
        <f>G51*G53</f>
        <v>0</v>
      </c>
      <c r="I51" s="30"/>
      <c r="J51" s="7"/>
      <c r="K51" s="8">
        <f>J51*J53</f>
        <v>0</v>
      </c>
      <c r="L51" s="30"/>
      <c r="M51" s="7"/>
      <c r="N51" s="8">
        <f>M51*M53</f>
        <v>0</v>
      </c>
      <c r="O51" s="6">
        <v>20.001195505486116</v>
      </c>
    </row>
    <row r="52" spans="1:16" ht="18.75">
      <c r="A52" s="10" t="s">
        <v>421</v>
      </c>
      <c r="B52" s="16">
        <f>SUM(B3:B51)</f>
        <v>2405.1330731733947</v>
      </c>
      <c r="C52" s="9"/>
      <c r="D52" s="1">
        <f>SUM(D3:D51)</f>
        <v>12</v>
      </c>
      <c r="E52" s="8">
        <f>SUM(E55:E57)</f>
        <v>212</v>
      </c>
      <c r="F52" s="1"/>
      <c r="G52" s="1">
        <f>SUM(G3:G51)</f>
        <v>19</v>
      </c>
      <c r="H52" s="8">
        <f>SUM(H55:H57)</f>
        <v>312</v>
      </c>
      <c r="I52" s="1"/>
      <c r="J52" s="1">
        <f>SUM(J3:J51)</f>
        <v>13</v>
      </c>
      <c r="K52" s="8">
        <f>SUM(K55:K57)</f>
        <v>282</v>
      </c>
      <c r="L52" s="1"/>
      <c r="M52" s="1">
        <f>SUM(M3:M51)</f>
        <v>19</v>
      </c>
      <c r="N52" s="8">
        <f>SUM(N55:N57)</f>
        <v>319</v>
      </c>
      <c r="O52" s="14">
        <f>SUM(O3:O51)</f>
        <v>1421.1330731733942</v>
      </c>
      <c r="P52" s="14">
        <v>593</v>
      </c>
    </row>
    <row r="53" spans="1:14" ht="14.25">
      <c r="A53" s="1" t="s">
        <v>237</v>
      </c>
      <c r="C53" s="1"/>
      <c r="D53" s="15">
        <f>IF(D52=0,0,E52/D52)</f>
        <v>17.666666666666668</v>
      </c>
      <c r="E53" s="11"/>
      <c r="F53" s="1"/>
      <c r="G53" s="15">
        <f>IF(G52=0,0,H52/G52)</f>
        <v>16.42105263157895</v>
      </c>
      <c r="H53" s="11"/>
      <c r="I53" s="1"/>
      <c r="J53" s="15">
        <f>IF(J52=0,0,K52/J52)</f>
        <v>21.692307692307693</v>
      </c>
      <c r="K53" s="11"/>
      <c r="L53" s="1"/>
      <c r="M53" s="15">
        <f>IF(M52=0,0,N52/M52)</f>
        <v>16.789473684210527</v>
      </c>
      <c r="N53" s="11"/>
    </row>
    <row r="54" spans="3:16" ht="14.25" customHeight="1" thickBot="1">
      <c r="C54" s="1">
        <f>SUM(C3:C51)</f>
        <v>300</v>
      </c>
      <c r="D54" s="1"/>
      <c r="E54" s="11"/>
      <c r="F54" s="1">
        <f>SUM(F3:F51)</f>
        <v>500</v>
      </c>
      <c r="G54" s="1"/>
      <c r="H54" s="11"/>
      <c r="I54" s="1">
        <f>SUM(I3:I51)</f>
        <v>1000</v>
      </c>
      <c r="J54" s="1"/>
      <c r="K54" s="11"/>
      <c r="L54" s="1">
        <f>SUM(L4:L51)</f>
        <v>309</v>
      </c>
      <c r="M54" s="1"/>
      <c r="N54" s="11"/>
      <c r="P54" s="55"/>
    </row>
    <row r="55" spans="3:16" ht="14.25">
      <c r="C55" s="52" t="s">
        <v>282</v>
      </c>
      <c r="D55" s="53"/>
      <c r="E55" s="12">
        <v>200</v>
      </c>
      <c r="F55" s="52" t="s">
        <v>282</v>
      </c>
      <c r="G55" s="53"/>
      <c r="H55" s="12">
        <v>300</v>
      </c>
      <c r="I55" s="52" t="s">
        <v>282</v>
      </c>
      <c r="J55" s="53"/>
      <c r="K55" s="12">
        <v>270</v>
      </c>
      <c r="L55" s="52" t="s">
        <v>282</v>
      </c>
      <c r="M55" s="53"/>
      <c r="N55" s="12">
        <v>300</v>
      </c>
      <c r="P55" s="55"/>
    </row>
    <row r="56" spans="3:16" ht="14.25">
      <c r="C56" s="54" t="s">
        <v>217</v>
      </c>
      <c r="D56" s="33"/>
      <c r="E56" s="8"/>
      <c r="F56" s="54" t="s">
        <v>217</v>
      </c>
      <c r="G56" s="33"/>
      <c r="H56" s="8"/>
      <c r="I56" s="54" t="s">
        <v>217</v>
      </c>
      <c r="J56" s="33"/>
      <c r="L56" s="54" t="s">
        <v>217</v>
      </c>
      <c r="M56" s="33"/>
      <c r="N56" s="8"/>
      <c r="P56" s="55"/>
    </row>
    <row r="57" spans="3:16" ht="15" thickBot="1">
      <c r="C57" s="34" t="s">
        <v>285</v>
      </c>
      <c r="D57" s="35"/>
      <c r="E57" s="13">
        <v>12</v>
      </c>
      <c r="F57" s="34" t="s">
        <v>285</v>
      </c>
      <c r="G57" s="35"/>
      <c r="H57" s="13">
        <v>12</v>
      </c>
      <c r="I57" s="34" t="s">
        <v>285</v>
      </c>
      <c r="J57" s="35"/>
      <c r="K57" s="8">
        <v>12</v>
      </c>
      <c r="L57" s="34" t="s">
        <v>285</v>
      </c>
      <c r="M57" s="35"/>
      <c r="N57" s="13">
        <v>19</v>
      </c>
      <c r="P57" s="55"/>
    </row>
    <row r="58" spans="2:16" ht="14.25" customHeight="1" thickBot="1">
      <c r="B58" s="18"/>
      <c r="C58" s="1"/>
      <c r="D58" s="1"/>
      <c r="E58" s="11"/>
      <c r="F58" s="1"/>
      <c r="G58" s="1"/>
      <c r="H58" s="11"/>
      <c r="I58" s="1"/>
      <c r="J58" s="1"/>
      <c r="K58" s="11"/>
      <c r="L58" s="1"/>
      <c r="M58" s="1"/>
      <c r="N58" s="11"/>
      <c r="P58" s="55"/>
    </row>
    <row r="59" spans="3:16" ht="14.25" customHeight="1">
      <c r="C59" s="40" t="s">
        <v>487</v>
      </c>
      <c r="D59" s="41"/>
      <c r="E59" s="42"/>
      <c r="F59" s="40" t="s">
        <v>488</v>
      </c>
      <c r="G59" s="41"/>
      <c r="H59" s="42"/>
      <c r="I59" s="40" t="s">
        <v>491</v>
      </c>
      <c r="J59" s="41"/>
      <c r="K59" s="42"/>
      <c r="L59" s="40" t="s">
        <v>492</v>
      </c>
      <c r="M59" s="41"/>
      <c r="N59" s="42"/>
      <c r="P59" s="55"/>
    </row>
    <row r="60" spans="3:16" ht="14.25">
      <c r="C60" s="43"/>
      <c r="D60" s="44"/>
      <c r="E60" s="45"/>
      <c r="F60" s="43"/>
      <c r="G60" s="44"/>
      <c r="H60" s="45"/>
      <c r="I60" s="43"/>
      <c r="J60" s="44"/>
      <c r="K60" s="45"/>
      <c r="L60" s="43"/>
      <c r="M60" s="44"/>
      <c r="N60" s="45"/>
      <c r="P60" s="55"/>
    </row>
    <row r="61" spans="3:16" ht="14.25">
      <c r="C61" s="43"/>
      <c r="D61" s="44"/>
      <c r="E61" s="45"/>
      <c r="F61" s="43"/>
      <c r="G61" s="44"/>
      <c r="H61" s="45"/>
      <c r="I61" s="43"/>
      <c r="J61" s="44"/>
      <c r="K61" s="45"/>
      <c r="L61" s="43"/>
      <c r="M61" s="44"/>
      <c r="N61" s="45"/>
      <c r="P61" s="55"/>
    </row>
    <row r="62" spans="3:16" ht="14.25">
      <c r="C62" s="43"/>
      <c r="D62" s="44"/>
      <c r="E62" s="45"/>
      <c r="F62" s="43"/>
      <c r="G62" s="44"/>
      <c r="H62" s="45"/>
      <c r="I62" s="43"/>
      <c r="J62" s="44"/>
      <c r="K62" s="45"/>
      <c r="L62" s="43"/>
      <c r="M62" s="44"/>
      <c r="N62" s="45"/>
      <c r="P62" s="55"/>
    </row>
    <row r="63" spans="3:16" ht="203.25" customHeight="1">
      <c r="C63" s="43"/>
      <c r="D63" s="44"/>
      <c r="E63" s="45"/>
      <c r="F63" s="43"/>
      <c r="G63" s="44"/>
      <c r="H63" s="45"/>
      <c r="I63" s="43"/>
      <c r="J63" s="44"/>
      <c r="K63" s="45"/>
      <c r="L63" s="43"/>
      <c r="M63" s="44"/>
      <c r="N63" s="45"/>
      <c r="P63" s="55"/>
    </row>
    <row r="64" spans="3:14" ht="70.5" customHeight="1" thickBot="1">
      <c r="C64" s="46"/>
      <c r="D64" s="47"/>
      <c r="E64" s="48"/>
      <c r="F64" s="46"/>
      <c r="G64" s="47"/>
      <c r="H64" s="48"/>
      <c r="I64" s="46"/>
      <c r="J64" s="47"/>
      <c r="K64" s="48"/>
      <c r="L64" s="46"/>
      <c r="M64" s="47"/>
      <c r="N64" s="48"/>
    </row>
    <row r="65" ht="14.25">
      <c r="B65" s="18"/>
    </row>
  </sheetData>
  <mergeCells count="25">
    <mergeCell ref="F59:H64"/>
    <mergeCell ref="C59:E64"/>
    <mergeCell ref="L59:N64"/>
    <mergeCell ref="F1:H1"/>
    <mergeCell ref="F55:G55"/>
    <mergeCell ref="F56:G56"/>
    <mergeCell ref="I56:J56"/>
    <mergeCell ref="L56:M56"/>
    <mergeCell ref="F57:G57"/>
    <mergeCell ref="I57:J57"/>
    <mergeCell ref="P54:P63"/>
    <mergeCell ref="I1:K1"/>
    <mergeCell ref="L1:N1"/>
    <mergeCell ref="O1:O2"/>
    <mergeCell ref="P1:P2"/>
    <mergeCell ref="I55:J55"/>
    <mergeCell ref="L55:M55"/>
    <mergeCell ref="L57:M57"/>
    <mergeCell ref="I59:K64"/>
    <mergeCell ref="C56:D56"/>
    <mergeCell ref="C57:D57"/>
    <mergeCell ref="A1:A2"/>
    <mergeCell ref="B1:B2"/>
    <mergeCell ref="C1:E1"/>
    <mergeCell ref="C55:D5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P65"/>
  <sheetViews>
    <sheetView zoomScale="75" zoomScaleNormal="75" workbookViewId="0" topLeftCell="A28">
      <selection activeCell="O63" sqref="O63"/>
    </sheetView>
  </sheetViews>
  <sheetFormatPr defaultColWidth="9.00390625" defaultRowHeight="14.25"/>
  <cols>
    <col min="1" max="1" width="13.875" style="1" customWidth="1"/>
    <col min="2" max="2" width="16.875" style="0" bestFit="1" customWidth="1"/>
    <col min="4" max="4" width="9.50390625" style="0" bestFit="1" customWidth="1"/>
    <col min="5" max="5" width="10.50390625" style="0" bestFit="1" customWidth="1"/>
    <col min="6" max="6" width="9.625" style="0" customWidth="1"/>
    <col min="7" max="7" width="9.50390625" style="0" bestFit="1" customWidth="1"/>
    <col min="8" max="8" width="12.00390625" style="0" bestFit="1" customWidth="1"/>
    <col min="10" max="10" width="9.50390625" style="0" bestFit="1" customWidth="1"/>
    <col min="11" max="11" width="10.50390625" style="0" bestFit="1" customWidth="1"/>
    <col min="13" max="13" width="9.50390625" style="0" bestFit="1" customWidth="1"/>
    <col min="14" max="14" width="10.50390625" style="0" bestFit="1" customWidth="1"/>
    <col min="15" max="15" width="14.25390625" style="14" bestFit="1" customWidth="1"/>
    <col min="16" max="16" width="10.375" style="1" bestFit="1" customWidth="1"/>
  </cols>
  <sheetData>
    <row r="1" spans="1:16" ht="14.25">
      <c r="A1" s="36" t="s">
        <v>493</v>
      </c>
      <c r="B1" s="56" t="s">
        <v>494</v>
      </c>
      <c r="C1" s="49">
        <v>40349</v>
      </c>
      <c r="D1" s="50"/>
      <c r="E1" s="51"/>
      <c r="F1" s="49">
        <v>40356</v>
      </c>
      <c r="G1" s="50"/>
      <c r="H1" s="51"/>
      <c r="I1" s="49">
        <v>40359</v>
      </c>
      <c r="J1" s="50"/>
      <c r="K1" s="51"/>
      <c r="L1" s="49">
        <v>40362</v>
      </c>
      <c r="M1" s="50"/>
      <c r="N1" s="51"/>
      <c r="O1" s="37" t="s">
        <v>495</v>
      </c>
      <c r="P1" s="36" t="s">
        <v>496</v>
      </c>
    </row>
    <row r="2" spans="1:16" ht="14.25">
      <c r="A2" s="36"/>
      <c r="B2" s="56"/>
      <c r="C2" s="4" t="s">
        <v>2</v>
      </c>
      <c r="D2" s="2" t="s">
        <v>3</v>
      </c>
      <c r="E2" s="3" t="s">
        <v>497</v>
      </c>
      <c r="F2" s="4" t="s">
        <v>2</v>
      </c>
      <c r="G2" s="2" t="s">
        <v>3</v>
      </c>
      <c r="H2" s="3" t="s">
        <v>4</v>
      </c>
      <c r="I2" s="4" t="s">
        <v>2</v>
      </c>
      <c r="J2" s="2" t="s">
        <v>3</v>
      </c>
      <c r="K2" s="3" t="s">
        <v>4</v>
      </c>
      <c r="L2" s="4" t="s">
        <v>2</v>
      </c>
      <c r="M2" s="2" t="s">
        <v>3</v>
      </c>
      <c r="N2" s="3" t="s">
        <v>4</v>
      </c>
      <c r="O2" s="37"/>
      <c r="P2" s="36"/>
    </row>
    <row r="3" spans="1:15" ht="14.25">
      <c r="A3" s="5" t="s">
        <v>498</v>
      </c>
      <c r="B3" s="6">
        <f aca="true" t="shared" si="0" ref="B3:B34">C3-E3+F3-H3+I3-K3+L3-N3+O3</f>
        <v>-14.760876873459331</v>
      </c>
      <c r="C3" s="30"/>
      <c r="D3" s="7"/>
      <c r="E3" s="8">
        <f>D3*D53</f>
        <v>0</v>
      </c>
      <c r="F3" s="30"/>
      <c r="G3" s="7"/>
      <c r="H3" s="8">
        <f>G3*G53</f>
        <v>0</v>
      </c>
      <c r="I3" s="30"/>
      <c r="J3" s="7"/>
      <c r="K3" s="8">
        <f>J3*J53</f>
        <v>0</v>
      </c>
      <c r="L3" s="30"/>
      <c r="M3" s="7"/>
      <c r="N3" s="8">
        <f>M3*M53</f>
        <v>0</v>
      </c>
      <c r="O3" s="6">
        <v>-14.760876873459331</v>
      </c>
    </row>
    <row r="4" spans="1:15" ht="14.25">
      <c r="A4" s="5" t="s">
        <v>499</v>
      </c>
      <c r="B4" s="6">
        <f t="shared" si="0"/>
        <v>55.64875959925045</v>
      </c>
      <c r="C4" s="30"/>
      <c r="D4" s="7"/>
      <c r="E4" s="8">
        <f>D4*D53</f>
        <v>0</v>
      </c>
      <c r="F4" s="30">
        <v>-22</v>
      </c>
      <c r="G4" s="7">
        <v>1</v>
      </c>
      <c r="H4" s="8">
        <f>G4*G53</f>
        <v>15.428571428571429</v>
      </c>
      <c r="I4" s="30"/>
      <c r="J4" s="7"/>
      <c r="K4" s="8">
        <f>J4*J53</f>
        <v>0</v>
      </c>
      <c r="L4" s="30"/>
      <c r="M4" s="7">
        <v>1</v>
      </c>
      <c r="N4" s="8">
        <f>M4*M53</f>
        <v>12.461538461538462</v>
      </c>
      <c r="O4" s="6">
        <v>105.53886948936034</v>
      </c>
    </row>
    <row r="5" spans="1:15" ht="14.25">
      <c r="A5" s="5" t="s">
        <v>500</v>
      </c>
      <c r="B5" s="6">
        <f t="shared" si="0"/>
        <v>-65.62585898750248</v>
      </c>
      <c r="C5" s="30"/>
      <c r="D5" s="7">
        <v>1</v>
      </c>
      <c r="E5" s="8">
        <f>D5*D53</f>
        <v>14.857142857142858</v>
      </c>
      <c r="F5" s="30"/>
      <c r="G5" s="7"/>
      <c r="H5" s="8">
        <f>G5*G53</f>
        <v>0</v>
      </c>
      <c r="I5" s="30"/>
      <c r="J5" s="7"/>
      <c r="K5" s="8">
        <f>J5*J53</f>
        <v>0</v>
      </c>
      <c r="L5" s="30"/>
      <c r="M5" s="7">
        <v>1</v>
      </c>
      <c r="N5" s="8">
        <f>M5*M53</f>
        <v>12.461538461538462</v>
      </c>
      <c r="O5" s="6">
        <v>-38.307177668821154</v>
      </c>
    </row>
    <row r="6" spans="1:15" ht="14.25">
      <c r="A6" s="5" t="s">
        <v>501</v>
      </c>
      <c r="B6" s="6">
        <f t="shared" si="0"/>
        <v>27.008399604545858</v>
      </c>
      <c r="C6" s="30"/>
      <c r="D6" s="7">
        <v>1</v>
      </c>
      <c r="E6" s="8">
        <f>D6*D53</f>
        <v>14.857142857142858</v>
      </c>
      <c r="F6" s="30"/>
      <c r="G6" s="7">
        <v>1</v>
      </c>
      <c r="H6" s="8">
        <f>G6*G53</f>
        <v>15.428571428571429</v>
      </c>
      <c r="I6" s="30"/>
      <c r="J6" s="7"/>
      <c r="K6" s="8">
        <f>J6*J53</f>
        <v>0</v>
      </c>
      <c r="L6" s="30"/>
      <c r="M6" s="7">
        <v>1</v>
      </c>
      <c r="N6" s="8">
        <f>M6*M53</f>
        <v>12.461538461538462</v>
      </c>
      <c r="O6" s="6">
        <v>69.7556523517986</v>
      </c>
    </row>
    <row r="7" spans="1:15" ht="14.25">
      <c r="A7" s="5" t="s">
        <v>502</v>
      </c>
      <c r="B7" s="6">
        <f t="shared" si="0"/>
        <v>-120.11433216309572</v>
      </c>
      <c r="C7" s="30"/>
      <c r="D7" s="7"/>
      <c r="E7" s="8">
        <f>D7*D53</f>
        <v>0</v>
      </c>
      <c r="F7" s="30"/>
      <c r="G7" s="7"/>
      <c r="H7" s="8">
        <f>G7*G53</f>
        <v>0</v>
      </c>
      <c r="I7" s="30"/>
      <c r="J7" s="7"/>
      <c r="K7" s="8">
        <f>J7*J53</f>
        <v>0</v>
      </c>
      <c r="L7" s="30"/>
      <c r="M7" s="7"/>
      <c r="N7" s="8">
        <f>M7*M53</f>
        <v>0</v>
      </c>
      <c r="O7" s="6">
        <v>-120.11433216309572</v>
      </c>
    </row>
    <row r="8" spans="1:15" ht="14.25">
      <c r="A8" s="5" t="s">
        <v>503</v>
      </c>
      <c r="B8" s="6">
        <f t="shared" si="0"/>
        <v>44.375289813958574</v>
      </c>
      <c r="C8" s="30"/>
      <c r="D8" s="7">
        <v>1</v>
      </c>
      <c r="E8" s="8">
        <f>D8*D53</f>
        <v>14.857142857142858</v>
      </c>
      <c r="F8" s="30"/>
      <c r="G8" s="7"/>
      <c r="H8" s="8">
        <f>G8*G53</f>
        <v>0</v>
      </c>
      <c r="I8" s="30"/>
      <c r="J8" s="7"/>
      <c r="K8" s="8">
        <f>J8*J53</f>
        <v>0</v>
      </c>
      <c r="L8" s="30">
        <v>175</v>
      </c>
      <c r="M8" s="7">
        <v>1</v>
      </c>
      <c r="N8" s="8">
        <f>M8*M53</f>
        <v>12.461538461538462</v>
      </c>
      <c r="O8" s="6">
        <v>-103.30602886736011</v>
      </c>
    </row>
    <row r="9" spans="1:15" ht="14.25">
      <c r="A9" s="5" t="s">
        <v>504</v>
      </c>
      <c r="B9" s="6">
        <f t="shared" si="0"/>
        <v>23.157802859927457</v>
      </c>
      <c r="C9" s="30"/>
      <c r="D9" s="7">
        <v>1</v>
      </c>
      <c r="E9" s="8">
        <f>D9*D53</f>
        <v>14.857142857142858</v>
      </c>
      <c r="F9" s="30"/>
      <c r="G9" s="7">
        <v>1</v>
      </c>
      <c r="H9" s="8">
        <f>G9*G53</f>
        <v>15.428571428571429</v>
      </c>
      <c r="I9" s="30"/>
      <c r="J9" s="7"/>
      <c r="K9" s="8">
        <f>J9*J53</f>
        <v>0</v>
      </c>
      <c r="L9" s="30"/>
      <c r="M9" s="7">
        <v>1</v>
      </c>
      <c r="N9" s="8">
        <f>M9*M53</f>
        <v>12.461538461538462</v>
      </c>
      <c r="O9" s="6">
        <v>65.9050556071802</v>
      </c>
    </row>
    <row r="10" spans="1:15" ht="14.25">
      <c r="A10" s="5" t="s">
        <v>490</v>
      </c>
      <c r="B10" s="6">
        <f t="shared" si="0"/>
        <v>104.28571428571428</v>
      </c>
      <c r="C10" s="30">
        <v>50</v>
      </c>
      <c r="D10" s="7">
        <v>1</v>
      </c>
      <c r="E10" s="8">
        <f>D10*D53</f>
        <v>14.857142857142858</v>
      </c>
      <c r="F10" s="30">
        <v>100</v>
      </c>
      <c r="G10" s="7">
        <v>2</v>
      </c>
      <c r="H10" s="8">
        <f>G10*G53</f>
        <v>30.857142857142858</v>
      </c>
      <c r="I10" s="30"/>
      <c r="J10" s="7"/>
      <c r="K10" s="8">
        <f>J10*J53</f>
        <v>0</v>
      </c>
      <c r="L10" s="30"/>
      <c r="M10" s="7"/>
      <c r="N10" s="8">
        <f>M10*M53</f>
        <v>0</v>
      </c>
      <c r="O10" s="6">
        <v>0</v>
      </c>
    </row>
    <row r="11" spans="1:15" ht="14.25">
      <c r="A11" s="5" t="s">
        <v>505</v>
      </c>
      <c r="B11" s="6">
        <f t="shared" si="0"/>
        <v>30.325121489646392</v>
      </c>
      <c r="C11" s="30"/>
      <c r="D11" s="7">
        <v>1</v>
      </c>
      <c r="E11" s="8">
        <f>D11*D53</f>
        <v>14.857142857142858</v>
      </c>
      <c r="F11" s="30"/>
      <c r="G11" s="7">
        <v>1</v>
      </c>
      <c r="H11" s="8">
        <f>G11*G53</f>
        <v>15.428571428571429</v>
      </c>
      <c r="I11" s="30"/>
      <c r="J11" s="7"/>
      <c r="K11" s="8">
        <f>J11*J53</f>
        <v>0</v>
      </c>
      <c r="L11" s="30"/>
      <c r="M11" s="7">
        <v>1</v>
      </c>
      <c r="N11" s="8">
        <f>M11*M53</f>
        <v>12.461538461538462</v>
      </c>
      <c r="O11" s="6">
        <v>73.07237423689914</v>
      </c>
    </row>
    <row r="12" spans="1:15" ht="14.25">
      <c r="A12" s="5" t="s">
        <v>506</v>
      </c>
      <c r="B12" s="6">
        <f t="shared" si="0"/>
        <v>19.76288763264013</v>
      </c>
      <c r="C12" s="30"/>
      <c r="D12" s="7">
        <v>1</v>
      </c>
      <c r="E12" s="8">
        <f>D12*D53</f>
        <v>14.857142857142858</v>
      </c>
      <c r="F12" s="30"/>
      <c r="G12" s="7">
        <v>1</v>
      </c>
      <c r="H12" s="8">
        <f>G12*G53</f>
        <v>15.428571428571429</v>
      </c>
      <c r="I12" s="30"/>
      <c r="J12" s="7"/>
      <c r="K12" s="8">
        <f>J12*J53</f>
        <v>0</v>
      </c>
      <c r="L12" s="30">
        <v>-15</v>
      </c>
      <c r="M12" s="7">
        <v>1</v>
      </c>
      <c r="N12" s="8">
        <f>M12*M53</f>
        <v>12.461538461538462</v>
      </c>
      <c r="O12" s="6">
        <v>77.51014037989287</v>
      </c>
    </row>
    <row r="13" spans="1:15" ht="14.25">
      <c r="A13" s="5" t="s">
        <v>507</v>
      </c>
      <c r="B13" s="6">
        <f t="shared" si="0"/>
        <v>16.604686873475366</v>
      </c>
      <c r="C13" s="30"/>
      <c r="D13" s="7"/>
      <c r="E13" s="8">
        <f>D13*D53</f>
        <v>0</v>
      </c>
      <c r="F13" s="30"/>
      <c r="G13" s="7"/>
      <c r="H13" s="8">
        <f>G13*G53</f>
        <v>0</v>
      </c>
      <c r="I13" s="30"/>
      <c r="J13" s="7"/>
      <c r="K13" s="8">
        <f>J13*J53</f>
        <v>0</v>
      </c>
      <c r="L13" s="30"/>
      <c r="M13" s="7"/>
      <c r="N13" s="8">
        <f>M13*M53</f>
        <v>0</v>
      </c>
      <c r="O13" s="6">
        <v>16.604686873475366</v>
      </c>
    </row>
    <row r="14" spans="1:15" ht="14.25">
      <c r="A14" s="5" t="s">
        <v>508</v>
      </c>
      <c r="B14" s="6">
        <f t="shared" si="0"/>
        <v>16.339716304359143</v>
      </c>
      <c r="C14" s="30"/>
      <c r="D14" s="7"/>
      <c r="E14" s="8">
        <f>D14*D53</f>
        <v>0</v>
      </c>
      <c r="F14" s="30"/>
      <c r="G14" s="7"/>
      <c r="H14" s="8">
        <f>G14*G53</f>
        <v>0</v>
      </c>
      <c r="I14" s="30"/>
      <c r="J14" s="7"/>
      <c r="K14" s="8">
        <f>J14*J53</f>
        <v>0</v>
      </c>
      <c r="L14" s="30"/>
      <c r="M14" s="7"/>
      <c r="N14" s="8">
        <f>M14*M53</f>
        <v>0</v>
      </c>
      <c r="O14" s="6">
        <v>16.339716304359143</v>
      </c>
    </row>
    <row r="15" spans="1:15" ht="14.25">
      <c r="A15" s="5" t="s">
        <v>509</v>
      </c>
      <c r="B15" s="6">
        <f t="shared" si="0"/>
        <v>-20.433106434766394</v>
      </c>
      <c r="C15" s="30"/>
      <c r="D15" s="7"/>
      <c r="E15" s="8">
        <f>D15*D53</f>
        <v>0</v>
      </c>
      <c r="F15" s="30"/>
      <c r="G15" s="7">
        <v>1</v>
      </c>
      <c r="H15" s="8">
        <f>G15*G53</f>
        <v>15.428571428571429</v>
      </c>
      <c r="I15" s="30"/>
      <c r="J15" s="7"/>
      <c r="K15" s="8">
        <f>J15*J53</f>
        <v>0</v>
      </c>
      <c r="L15" s="30"/>
      <c r="M15" s="7">
        <v>1</v>
      </c>
      <c r="N15" s="8">
        <f>M15*M53</f>
        <v>12.461538461538462</v>
      </c>
      <c r="O15" s="6">
        <v>7.4570034553434965</v>
      </c>
    </row>
    <row r="16" spans="1:15" ht="14.25">
      <c r="A16" s="5" t="s">
        <v>510</v>
      </c>
      <c r="B16" s="6">
        <f t="shared" si="0"/>
        <v>9.281202800408998</v>
      </c>
      <c r="C16" s="30"/>
      <c r="D16" s="7">
        <v>1</v>
      </c>
      <c r="E16" s="8">
        <f>D16*D53</f>
        <v>14.857142857142858</v>
      </c>
      <c r="F16" s="30"/>
      <c r="G16" s="7">
        <v>1</v>
      </c>
      <c r="H16" s="8">
        <f>G16*G53</f>
        <v>15.428571428571429</v>
      </c>
      <c r="I16" s="30"/>
      <c r="J16" s="7"/>
      <c r="K16" s="8">
        <f>J16*J53</f>
        <v>0</v>
      </c>
      <c r="L16" s="30"/>
      <c r="M16" s="7"/>
      <c r="N16" s="8">
        <f>M16*M53</f>
        <v>0</v>
      </c>
      <c r="O16" s="6">
        <v>39.56691708612328</v>
      </c>
    </row>
    <row r="17" spans="1:15" ht="14.25">
      <c r="A17" s="5" t="s">
        <v>511</v>
      </c>
      <c r="B17" s="6">
        <f t="shared" si="0"/>
        <v>38.35835363501303</v>
      </c>
      <c r="C17" s="30">
        <v>200</v>
      </c>
      <c r="D17" s="7">
        <v>1</v>
      </c>
      <c r="E17" s="8">
        <f>D17*D53</f>
        <v>14.857142857142858</v>
      </c>
      <c r="F17" s="30"/>
      <c r="G17" s="7">
        <v>1</v>
      </c>
      <c r="H17" s="8">
        <f>G17*G53</f>
        <v>15.428571428571429</v>
      </c>
      <c r="I17" s="30"/>
      <c r="J17" s="7"/>
      <c r="K17" s="8">
        <f>J17*J53</f>
        <v>0</v>
      </c>
      <c r="L17" s="30"/>
      <c r="M17" s="7">
        <v>1</v>
      </c>
      <c r="N17" s="8">
        <f>M17*M53</f>
        <v>12.461538461538462</v>
      </c>
      <c r="O17" s="6">
        <v>-118.89439361773424</v>
      </c>
    </row>
    <row r="18" spans="1:15" ht="14.25">
      <c r="A18" s="5" t="s">
        <v>512</v>
      </c>
      <c r="B18" s="6">
        <f t="shared" si="0"/>
        <v>-0.12445159061061517</v>
      </c>
      <c r="C18" s="30"/>
      <c r="D18" s="7">
        <v>1</v>
      </c>
      <c r="E18" s="8">
        <f>D18*D53</f>
        <v>14.857142857142858</v>
      </c>
      <c r="F18" s="30"/>
      <c r="G18" s="7"/>
      <c r="H18" s="8">
        <f>G18*G53</f>
        <v>0</v>
      </c>
      <c r="I18" s="30"/>
      <c r="J18" s="7"/>
      <c r="K18" s="8">
        <f>J18*J53</f>
        <v>0</v>
      </c>
      <c r="L18" s="30"/>
      <c r="M18" s="7"/>
      <c r="N18" s="8">
        <f>M18*M53</f>
        <v>0</v>
      </c>
      <c r="O18" s="6">
        <v>14.732691266532242</v>
      </c>
    </row>
    <row r="19" spans="1:15" ht="14.25">
      <c r="A19" s="5" t="s">
        <v>513</v>
      </c>
      <c r="B19" s="6">
        <f t="shared" si="0"/>
        <v>760.4877762029562</v>
      </c>
      <c r="C19" s="30"/>
      <c r="D19" s="7">
        <v>1</v>
      </c>
      <c r="E19" s="8">
        <f>D19*D53</f>
        <v>14.857142857142858</v>
      </c>
      <c r="F19" s="30">
        <v>-22</v>
      </c>
      <c r="G19" s="7">
        <v>1</v>
      </c>
      <c r="H19" s="8">
        <f>G19*G53</f>
        <v>15.428571428571429</v>
      </c>
      <c r="I19" s="30">
        <v>81</v>
      </c>
      <c r="J19" s="7">
        <v>1</v>
      </c>
      <c r="K19" s="8">
        <f>J19*J53</f>
        <v>26.5</v>
      </c>
      <c r="L19" s="30">
        <v>325</v>
      </c>
      <c r="M19" s="7">
        <v>2</v>
      </c>
      <c r="N19" s="8">
        <f>M19*M53</f>
        <v>24.923076923076923</v>
      </c>
      <c r="O19" s="6">
        <v>458.1965674117474</v>
      </c>
    </row>
    <row r="20" spans="1:15" ht="14.25">
      <c r="A20" s="5" t="s">
        <v>514</v>
      </c>
      <c r="B20" s="6">
        <f t="shared" si="0"/>
        <v>4.400956867873004</v>
      </c>
      <c r="C20" s="30"/>
      <c r="D20" s="7"/>
      <c r="E20" s="8">
        <f>D20*D53</f>
        <v>0</v>
      </c>
      <c r="F20" s="30"/>
      <c r="G20" s="7"/>
      <c r="H20" s="8">
        <f>G20*G53</f>
        <v>0</v>
      </c>
      <c r="I20" s="30"/>
      <c r="J20" s="7"/>
      <c r="K20" s="8">
        <f>J20*J53</f>
        <v>0</v>
      </c>
      <c r="L20" s="30"/>
      <c r="M20" s="7"/>
      <c r="N20" s="8">
        <f>M20*M53</f>
        <v>0</v>
      </c>
      <c r="O20" s="6">
        <v>4.400956867873004</v>
      </c>
    </row>
    <row r="21" spans="1:15" ht="14.25">
      <c r="A21" s="5" t="s">
        <v>515</v>
      </c>
      <c r="B21" s="6">
        <f t="shared" si="0"/>
        <v>52.01025138604088</v>
      </c>
      <c r="C21" s="30"/>
      <c r="D21" s="7"/>
      <c r="E21" s="8">
        <f>D21*D53</f>
        <v>0</v>
      </c>
      <c r="F21" s="30"/>
      <c r="G21" s="7"/>
      <c r="H21" s="8">
        <f>G21*G53</f>
        <v>0</v>
      </c>
      <c r="I21" s="30"/>
      <c r="J21" s="7"/>
      <c r="K21" s="8">
        <f>J21*J53</f>
        <v>0</v>
      </c>
      <c r="L21" s="30"/>
      <c r="M21" s="7"/>
      <c r="N21" s="8">
        <f>M21*M53</f>
        <v>0</v>
      </c>
      <c r="O21" s="6">
        <v>52.01025138604088</v>
      </c>
    </row>
    <row r="22" spans="1:15" ht="14.25">
      <c r="A22" s="5" t="s">
        <v>516</v>
      </c>
      <c r="B22" s="6">
        <f t="shared" si="0"/>
        <v>-211.3528343423676</v>
      </c>
      <c r="C22" s="30"/>
      <c r="D22" s="7">
        <v>1</v>
      </c>
      <c r="E22" s="8">
        <f>D22*D53</f>
        <v>14.857142857142858</v>
      </c>
      <c r="F22" s="30">
        <v>-22</v>
      </c>
      <c r="G22" s="7">
        <v>1</v>
      </c>
      <c r="H22" s="8">
        <f>G22*G53</f>
        <v>15.428571428571429</v>
      </c>
      <c r="I22" s="30"/>
      <c r="J22" s="7">
        <v>1</v>
      </c>
      <c r="K22" s="8">
        <f>J22*J53</f>
        <v>26.5</v>
      </c>
      <c r="L22" s="30"/>
      <c r="M22" s="7">
        <v>1</v>
      </c>
      <c r="N22" s="8">
        <f>M22*M53</f>
        <v>12.461538461538462</v>
      </c>
      <c r="O22" s="6">
        <v>-120.10558159511484</v>
      </c>
    </row>
    <row r="23" spans="1:15" ht="14.25">
      <c r="A23" s="5" t="s">
        <v>517</v>
      </c>
      <c r="B23" s="6">
        <f t="shared" si="0"/>
        <v>57.17730130570861</v>
      </c>
      <c r="C23" s="30"/>
      <c r="D23" s="7"/>
      <c r="E23" s="8">
        <f>D23*D53</f>
        <v>0</v>
      </c>
      <c r="F23" s="30"/>
      <c r="G23" s="7"/>
      <c r="H23" s="8">
        <f>G23*G53</f>
        <v>0</v>
      </c>
      <c r="I23" s="30"/>
      <c r="J23" s="7"/>
      <c r="K23" s="8">
        <f>J23*J53</f>
        <v>0</v>
      </c>
      <c r="L23" s="30"/>
      <c r="M23" s="7"/>
      <c r="N23" s="8">
        <f>M23*M53</f>
        <v>0</v>
      </c>
      <c r="O23" s="6">
        <v>57.17730130570861</v>
      </c>
    </row>
    <row r="24" spans="1:15" ht="14.25">
      <c r="A24" s="5" t="s">
        <v>518</v>
      </c>
      <c r="B24" s="6">
        <f t="shared" si="0"/>
        <v>-5.790074659639867</v>
      </c>
      <c r="C24" s="30"/>
      <c r="D24" s="7"/>
      <c r="E24" s="8">
        <f>D24*D53</f>
        <v>0</v>
      </c>
      <c r="F24" s="30"/>
      <c r="G24" s="7"/>
      <c r="H24" s="8">
        <f>G24*G53</f>
        <v>0</v>
      </c>
      <c r="I24" s="30"/>
      <c r="J24" s="7"/>
      <c r="K24" s="8">
        <f>J24*J53</f>
        <v>0</v>
      </c>
      <c r="L24" s="30"/>
      <c r="M24" s="7"/>
      <c r="N24" s="8">
        <f>M24*M53</f>
        <v>0</v>
      </c>
      <c r="O24" s="6">
        <v>-5.790074659639867</v>
      </c>
    </row>
    <row r="25" spans="1:15" ht="14.25">
      <c r="A25" s="5" t="s">
        <v>519</v>
      </c>
      <c r="B25" s="6">
        <f t="shared" si="0"/>
        <v>-82.89183182540937</v>
      </c>
      <c r="C25" s="30"/>
      <c r="D25" s="7"/>
      <c r="E25" s="8">
        <f>D25*D53</f>
        <v>0</v>
      </c>
      <c r="F25" s="30">
        <v>-22</v>
      </c>
      <c r="G25" s="7">
        <v>1</v>
      </c>
      <c r="H25" s="8">
        <f>G25*G53</f>
        <v>15.428571428571429</v>
      </c>
      <c r="I25" s="30">
        <v>-27</v>
      </c>
      <c r="J25" s="7">
        <v>1</v>
      </c>
      <c r="K25" s="8">
        <f>J25*J53</f>
        <v>26.5</v>
      </c>
      <c r="L25" s="30">
        <v>-25</v>
      </c>
      <c r="M25" s="7">
        <v>1</v>
      </c>
      <c r="N25" s="8">
        <f>M25*M53</f>
        <v>12.461538461538462</v>
      </c>
      <c r="O25" s="6">
        <v>45.49827806470053</v>
      </c>
    </row>
    <row r="26" spans="1:15" ht="14.25">
      <c r="A26" s="5" t="s">
        <v>520</v>
      </c>
      <c r="B26" s="6">
        <f t="shared" si="0"/>
        <v>93.52630869453046</v>
      </c>
      <c r="C26" s="30"/>
      <c r="D26" s="7"/>
      <c r="E26" s="8">
        <f>D26*D53</f>
        <v>0</v>
      </c>
      <c r="F26" s="30"/>
      <c r="G26" s="7"/>
      <c r="H26" s="8">
        <f>G26*G53</f>
        <v>0</v>
      </c>
      <c r="I26" s="30"/>
      <c r="J26" s="7"/>
      <c r="K26" s="8">
        <f>J26*J53</f>
        <v>0</v>
      </c>
      <c r="L26" s="30"/>
      <c r="M26" s="7"/>
      <c r="N26" s="8">
        <f>M26*M53</f>
        <v>0</v>
      </c>
      <c r="O26" s="6">
        <v>93.52630869453046</v>
      </c>
    </row>
    <row r="27" spans="1:15" ht="14.25">
      <c r="A27" s="5" t="s">
        <v>521</v>
      </c>
      <c r="B27" s="6">
        <f t="shared" si="0"/>
        <v>-2.2508257756510446</v>
      </c>
      <c r="C27" s="30"/>
      <c r="D27" s="7">
        <v>1</v>
      </c>
      <c r="E27" s="8">
        <f>D27*D53</f>
        <v>14.857142857142858</v>
      </c>
      <c r="F27" s="30"/>
      <c r="G27" s="7">
        <v>1</v>
      </c>
      <c r="H27" s="8">
        <f>G27*G53</f>
        <v>15.428571428571429</v>
      </c>
      <c r="I27" s="30"/>
      <c r="J27" s="7"/>
      <c r="K27" s="8">
        <f>J27*J53</f>
        <v>0</v>
      </c>
      <c r="L27" s="30"/>
      <c r="M27" s="7">
        <v>1</v>
      </c>
      <c r="N27" s="8">
        <f>M27*M53</f>
        <v>12.461538461538462</v>
      </c>
      <c r="O27" s="6">
        <v>40.4964269716017</v>
      </c>
    </row>
    <row r="28" spans="1:15" ht="14.25">
      <c r="A28" s="5" t="s">
        <v>522</v>
      </c>
      <c r="B28" s="6">
        <f t="shared" si="0"/>
        <v>29.995781238360877</v>
      </c>
      <c r="C28" s="30"/>
      <c r="D28" s="7"/>
      <c r="E28" s="8">
        <f>D28*D53</f>
        <v>0</v>
      </c>
      <c r="F28" s="30"/>
      <c r="G28" s="7"/>
      <c r="H28" s="8">
        <f>G28*G53</f>
        <v>0</v>
      </c>
      <c r="I28" s="30"/>
      <c r="J28" s="7"/>
      <c r="K28" s="8">
        <f>J28*J53</f>
        <v>0</v>
      </c>
      <c r="L28" s="30"/>
      <c r="M28" s="7"/>
      <c r="N28" s="8">
        <f>M28*M53</f>
        <v>0</v>
      </c>
      <c r="O28" s="6">
        <v>29.995781238360877</v>
      </c>
    </row>
    <row r="29" spans="1:16" ht="14.25">
      <c r="A29" s="5" t="s">
        <v>523</v>
      </c>
      <c r="B29" s="6">
        <f t="shared" si="0"/>
        <v>39.2</v>
      </c>
      <c r="C29" s="30"/>
      <c r="D29" s="7"/>
      <c r="E29" s="8">
        <f>D29*D53</f>
        <v>0</v>
      </c>
      <c r="F29" s="30"/>
      <c r="G29" s="7"/>
      <c r="H29" s="8">
        <f>G29*G53</f>
        <v>0</v>
      </c>
      <c r="I29" s="30"/>
      <c r="J29" s="7"/>
      <c r="K29" s="8">
        <f>J29*J53</f>
        <v>0</v>
      </c>
      <c r="L29" s="30"/>
      <c r="M29" s="7"/>
      <c r="N29" s="8">
        <f>M29*M53</f>
        <v>0</v>
      </c>
      <c r="O29" s="6">
        <v>39.2</v>
      </c>
      <c r="P29"/>
    </row>
    <row r="30" spans="1:15" ht="14.25">
      <c r="A30" s="5" t="s">
        <v>524</v>
      </c>
      <c r="B30" s="6">
        <f t="shared" si="0"/>
        <v>20.716509359184727</v>
      </c>
      <c r="C30" s="30"/>
      <c r="D30" s="7">
        <v>1</v>
      </c>
      <c r="E30" s="8">
        <f>D30*D53</f>
        <v>14.857142857142858</v>
      </c>
      <c r="F30" s="30"/>
      <c r="G30" s="7">
        <v>1</v>
      </c>
      <c r="H30" s="8">
        <f>G30*G53</f>
        <v>15.428571428571429</v>
      </c>
      <c r="I30" s="30"/>
      <c r="J30" s="7"/>
      <c r="K30" s="8">
        <f>J30*J53</f>
        <v>0</v>
      </c>
      <c r="L30" s="30"/>
      <c r="M30" s="7">
        <v>1</v>
      </c>
      <c r="N30" s="8">
        <f>M30*M53</f>
        <v>12.461538461538462</v>
      </c>
      <c r="O30" s="6">
        <v>63.46376210643747</v>
      </c>
    </row>
    <row r="31" spans="1:15" ht="14.25">
      <c r="A31" s="5" t="s">
        <v>525</v>
      </c>
      <c r="B31" s="6">
        <f t="shared" si="0"/>
        <v>27.238359682141674</v>
      </c>
      <c r="C31" s="30"/>
      <c r="D31" s="7"/>
      <c r="E31" s="8">
        <f>D31*D53</f>
        <v>0</v>
      </c>
      <c r="F31" s="30"/>
      <c r="G31" s="7"/>
      <c r="H31" s="8">
        <f>G31*G53</f>
        <v>0</v>
      </c>
      <c r="I31" s="30"/>
      <c r="J31" s="7"/>
      <c r="K31" s="8">
        <f>J31*J53</f>
        <v>0</v>
      </c>
      <c r="L31" s="30"/>
      <c r="M31" s="7"/>
      <c r="N31" s="8">
        <f>M31*M53</f>
        <v>0</v>
      </c>
      <c r="O31" s="6">
        <v>27.238359682141674</v>
      </c>
    </row>
    <row r="32" spans="1:15" ht="14.25">
      <c r="A32" s="5" t="s">
        <v>526</v>
      </c>
      <c r="B32" s="6">
        <f t="shared" si="0"/>
        <v>-41.23752271377182</v>
      </c>
      <c r="C32" s="30"/>
      <c r="D32" s="7">
        <v>1</v>
      </c>
      <c r="E32" s="8">
        <f>D32*D53</f>
        <v>14.857142857142858</v>
      </c>
      <c r="F32" s="30">
        <v>100</v>
      </c>
      <c r="G32" s="7">
        <v>1</v>
      </c>
      <c r="H32" s="8">
        <f>G32*G53</f>
        <v>15.428571428571429</v>
      </c>
      <c r="I32" s="30"/>
      <c r="J32" s="7"/>
      <c r="K32" s="8">
        <f>J32*J53</f>
        <v>0</v>
      </c>
      <c r="L32" s="30">
        <v>-55</v>
      </c>
      <c r="M32" s="7">
        <v>1</v>
      </c>
      <c r="N32" s="8">
        <f>M32*M53</f>
        <v>12.461538461538462</v>
      </c>
      <c r="O32" s="6">
        <v>-43.490269966519065</v>
      </c>
    </row>
    <row r="33" spans="1:15" ht="14.25">
      <c r="A33" s="5" t="s">
        <v>527</v>
      </c>
      <c r="B33" s="6">
        <f t="shared" si="0"/>
        <v>36.53333333333333</v>
      </c>
      <c r="C33" s="30"/>
      <c r="D33" s="7"/>
      <c r="E33" s="8">
        <f>D33*D53</f>
        <v>0</v>
      </c>
      <c r="F33" s="30"/>
      <c r="G33" s="7"/>
      <c r="H33" s="8">
        <f>G33*G53</f>
        <v>0</v>
      </c>
      <c r="I33" s="30"/>
      <c r="J33" s="7"/>
      <c r="K33" s="8">
        <f>J33*J53</f>
        <v>0</v>
      </c>
      <c r="L33" s="30"/>
      <c r="M33" s="7"/>
      <c r="N33" s="8">
        <f>M33*M53</f>
        <v>0</v>
      </c>
      <c r="O33" s="6">
        <v>36.53333333333333</v>
      </c>
    </row>
    <row r="34" spans="1:15" ht="14.25">
      <c r="A34" s="5" t="s">
        <v>528</v>
      </c>
      <c r="B34" s="6">
        <f t="shared" si="0"/>
        <v>89.99840588666181</v>
      </c>
      <c r="C34" s="30"/>
      <c r="D34" s="7"/>
      <c r="E34" s="8">
        <f>D34*D53</f>
        <v>0</v>
      </c>
      <c r="F34" s="30"/>
      <c r="G34" s="7"/>
      <c r="H34" s="8">
        <f>G34*G53</f>
        <v>0</v>
      </c>
      <c r="I34" s="30"/>
      <c r="J34" s="7"/>
      <c r="K34" s="8">
        <f>J34*J53</f>
        <v>0</v>
      </c>
      <c r="L34" s="30"/>
      <c r="M34" s="7"/>
      <c r="N34" s="8">
        <f>M34*M53</f>
        <v>0</v>
      </c>
      <c r="O34" s="6">
        <v>89.99840588666181</v>
      </c>
    </row>
    <row r="35" spans="1:15" ht="14.25">
      <c r="A35" s="5" t="s">
        <v>529</v>
      </c>
      <c r="B35" s="6">
        <f aca="true" t="shared" si="1" ref="B35:B51">C35-E35+F35-H35+I35-K35+L35-N35+O35</f>
        <v>41.788900834696975</v>
      </c>
      <c r="C35" s="30"/>
      <c r="D35" s="7"/>
      <c r="E35" s="8">
        <f>D35*D53</f>
        <v>0</v>
      </c>
      <c r="F35" s="30"/>
      <c r="G35" s="7"/>
      <c r="H35" s="8">
        <f>G35*G53</f>
        <v>0</v>
      </c>
      <c r="I35" s="30"/>
      <c r="J35" s="7"/>
      <c r="K35" s="8">
        <f>J35*J53</f>
        <v>0</v>
      </c>
      <c r="L35" s="30"/>
      <c r="M35" s="7"/>
      <c r="N35" s="8">
        <f>M35*M53</f>
        <v>0</v>
      </c>
      <c r="O35" s="6">
        <v>41.788900834696975</v>
      </c>
    </row>
    <row r="36" spans="1:15" ht="14.25">
      <c r="A36" s="5" t="s">
        <v>530</v>
      </c>
      <c r="B36" s="6">
        <f t="shared" si="1"/>
        <v>484.34506808719163</v>
      </c>
      <c r="C36" s="30"/>
      <c r="D36" s="7">
        <v>1</v>
      </c>
      <c r="E36" s="8">
        <f>D36*D53</f>
        <v>14.857142857142858</v>
      </c>
      <c r="F36" s="30"/>
      <c r="G36" s="7"/>
      <c r="H36" s="8">
        <f>G36*G53</f>
        <v>0</v>
      </c>
      <c r="I36" s="30">
        <v>-27</v>
      </c>
      <c r="J36" s="7">
        <v>1</v>
      </c>
      <c r="K36" s="8">
        <f>J36*J53</f>
        <v>26.5</v>
      </c>
      <c r="L36" s="30">
        <v>-55</v>
      </c>
      <c r="M36" s="7">
        <v>1</v>
      </c>
      <c r="N36" s="8">
        <f>M36*M53</f>
        <v>12.461538461538462</v>
      </c>
      <c r="O36" s="6">
        <v>620.163749405873</v>
      </c>
    </row>
    <row r="37" spans="1:15" ht="14.25">
      <c r="A37" s="5" t="s">
        <v>531</v>
      </c>
      <c r="B37" s="6">
        <f t="shared" si="1"/>
        <v>-139.96158059076726</v>
      </c>
      <c r="C37" s="30"/>
      <c r="D37" s="7"/>
      <c r="E37" s="8">
        <f>D37*D53</f>
        <v>0</v>
      </c>
      <c r="F37" s="30">
        <v>-22</v>
      </c>
      <c r="G37" s="7"/>
      <c r="H37" s="8">
        <f>G37*G53</f>
        <v>0</v>
      </c>
      <c r="I37" s="30"/>
      <c r="J37" s="7">
        <v>1</v>
      </c>
      <c r="K37" s="8">
        <f>J37*J53</f>
        <v>26.5</v>
      </c>
      <c r="L37" s="30"/>
      <c r="M37" s="7">
        <v>1</v>
      </c>
      <c r="N37" s="8">
        <f>M37*M53</f>
        <v>12.461538461538462</v>
      </c>
      <c r="O37" s="6">
        <v>-79.00004212922879</v>
      </c>
    </row>
    <row r="38" spans="1:15" ht="14.25">
      <c r="A38" s="5" t="s">
        <v>532</v>
      </c>
      <c r="B38" s="6">
        <f t="shared" si="1"/>
        <v>-13.522196840817415</v>
      </c>
      <c r="C38" s="30"/>
      <c r="D38" s="7">
        <v>1</v>
      </c>
      <c r="E38" s="8">
        <f>D38*D53</f>
        <v>14.857142857142858</v>
      </c>
      <c r="F38" s="30"/>
      <c r="G38" s="7"/>
      <c r="H38" s="8">
        <f>G38*G53</f>
        <v>0</v>
      </c>
      <c r="I38" s="30">
        <v>-27</v>
      </c>
      <c r="J38" s="7">
        <v>1</v>
      </c>
      <c r="K38" s="8">
        <f>J38*J53</f>
        <v>26.5</v>
      </c>
      <c r="L38" s="30"/>
      <c r="M38" s="7">
        <v>1</v>
      </c>
      <c r="N38" s="8">
        <f>M38*M53</f>
        <v>12.461538461538462</v>
      </c>
      <c r="O38" s="6">
        <v>67.29648447786391</v>
      </c>
    </row>
    <row r="39" spans="1:15" ht="14.25">
      <c r="A39" s="5" t="s">
        <v>547</v>
      </c>
      <c r="B39" s="6">
        <f t="shared" si="1"/>
        <v>8.276779318612114</v>
      </c>
      <c r="C39" s="30"/>
      <c r="D39" s="7">
        <v>1</v>
      </c>
      <c r="E39" s="8">
        <f>D39*D53</f>
        <v>14.857142857142858</v>
      </c>
      <c r="F39" s="30">
        <v>78</v>
      </c>
      <c r="G39" s="7">
        <v>1</v>
      </c>
      <c r="H39" s="8">
        <f>G39*G53</f>
        <v>15.428571428571429</v>
      </c>
      <c r="I39" s="30"/>
      <c r="J39" s="7">
        <v>1</v>
      </c>
      <c r="K39" s="8">
        <f>J39*J53</f>
        <v>26.5</v>
      </c>
      <c r="L39" s="30">
        <v>-55</v>
      </c>
      <c r="M39" s="7">
        <v>2</v>
      </c>
      <c r="N39" s="8">
        <f>M39*M53</f>
        <v>24.923076923076923</v>
      </c>
      <c r="O39" s="6">
        <v>66.98557052740333</v>
      </c>
    </row>
    <row r="40" spans="1:15" ht="14.25">
      <c r="A40" s="5" t="s">
        <v>548</v>
      </c>
      <c r="B40" s="6">
        <f t="shared" si="1"/>
        <v>76.47519273743131</v>
      </c>
      <c r="C40" s="30"/>
      <c r="D40" s="7">
        <v>1</v>
      </c>
      <c r="E40" s="8">
        <f>D40*D53</f>
        <v>14.857142857142858</v>
      </c>
      <c r="F40" s="30">
        <v>-22</v>
      </c>
      <c r="G40" s="7">
        <v>1</v>
      </c>
      <c r="H40" s="8">
        <f>G40*G53</f>
        <v>15.428571428571429</v>
      </c>
      <c r="I40" s="30"/>
      <c r="J40" s="7"/>
      <c r="K40" s="8">
        <f>J40*J53</f>
        <v>0</v>
      </c>
      <c r="L40" s="30">
        <v>-40</v>
      </c>
      <c r="M40" s="7">
        <v>1</v>
      </c>
      <c r="N40" s="8">
        <f>M40*M53</f>
        <v>12.461538461538462</v>
      </c>
      <c r="O40" s="6">
        <v>181.22244548468407</v>
      </c>
    </row>
    <row r="41" spans="1:15" ht="14.25">
      <c r="A41" s="5" t="s">
        <v>549</v>
      </c>
      <c r="B41" s="6">
        <f t="shared" si="1"/>
        <v>244.46736915270483</v>
      </c>
      <c r="C41" s="30"/>
      <c r="D41" s="7"/>
      <c r="E41" s="8">
        <f>D41*D53</f>
        <v>0</v>
      </c>
      <c r="F41" s="30">
        <v>154</v>
      </c>
      <c r="G41" s="7">
        <v>1</v>
      </c>
      <c r="H41" s="8">
        <f>G41*G53</f>
        <v>15.428571428571429</v>
      </c>
      <c r="I41" s="30"/>
      <c r="J41" s="7"/>
      <c r="K41" s="8">
        <f>J41*J53</f>
        <v>0</v>
      </c>
      <c r="L41" s="30">
        <v>260</v>
      </c>
      <c r="M41" s="7">
        <v>2</v>
      </c>
      <c r="N41" s="8">
        <f>M41*M53</f>
        <v>24.923076923076923</v>
      </c>
      <c r="O41" s="6">
        <v>-129.18098249564682</v>
      </c>
    </row>
    <row r="42" spans="1:15" ht="14.25">
      <c r="A42" s="5" t="s">
        <v>550</v>
      </c>
      <c r="B42" s="6">
        <f t="shared" si="1"/>
        <v>187.0710108604845</v>
      </c>
      <c r="C42" s="30"/>
      <c r="D42" s="7"/>
      <c r="E42" s="8">
        <f>D42*D53</f>
        <v>0</v>
      </c>
      <c r="F42" s="30"/>
      <c r="G42" s="7"/>
      <c r="H42" s="8">
        <f>G42*G53</f>
        <v>0</v>
      </c>
      <c r="I42" s="30"/>
      <c r="J42" s="7"/>
      <c r="K42" s="8">
        <f>J42*J53</f>
        <v>0</v>
      </c>
      <c r="L42" s="30"/>
      <c r="M42" s="7"/>
      <c r="N42" s="8">
        <f>M42*M53</f>
        <v>0</v>
      </c>
      <c r="O42" s="6">
        <v>187.0710108604845</v>
      </c>
    </row>
    <row r="43" spans="1:16" ht="14.25">
      <c r="A43" s="5" t="s">
        <v>551</v>
      </c>
      <c r="B43" s="6">
        <f t="shared" si="1"/>
        <v>167.92894736842106</v>
      </c>
      <c r="C43" s="30"/>
      <c r="D43" s="7"/>
      <c r="E43" s="8">
        <f>D43*D53</f>
        <v>0</v>
      </c>
      <c r="F43" s="30"/>
      <c r="G43" s="7"/>
      <c r="H43" s="8">
        <f>G43*G53</f>
        <v>0</v>
      </c>
      <c r="I43" s="30"/>
      <c r="J43" s="7"/>
      <c r="K43" s="8">
        <f>J43*J53</f>
        <v>0</v>
      </c>
      <c r="L43" s="30"/>
      <c r="M43" s="7"/>
      <c r="N43" s="8">
        <f>M43*M53</f>
        <v>0</v>
      </c>
      <c r="O43" s="6">
        <v>167.92894736842106</v>
      </c>
      <c r="P43"/>
    </row>
    <row r="44" spans="1:15" ht="14.25">
      <c r="A44" s="5" t="s">
        <v>533</v>
      </c>
      <c r="B44" s="6">
        <f t="shared" si="1"/>
        <v>14.113894711202542</v>
      </c>
      <c r="C44" s="30"/>
      <c r="D44" s="7"/>
      <c r="E44" s="8">
        <f>D44*D53</f>
        <v>0</v>
      </c>
      <c r="F44" s="30"/>
      <c r="G44" s="7"/>
      <c r="H44" s="8">
        <f>G44*G53</f>
        <v>0</v>
      </c>
      <c r="I44" s="30"/>
      <c r="J44" s="7"/>
      <c r="K44" s="8">
        <f>J44*J53</f>
        <v>0</v>
      </c>
      <c r="L44" s="30"/>
      <c r="M44" s="7"/>
      <c r="N44" s="8">
        <f>M44*M53</f>
        <v>0</v>
      </c>
      <c r="O44" s="6">
        <v>14.113894711202542</v>
      </c>
    </row>
    <row r="45" spans="1:16" ht="14.25">
      <c r="A45" s="5" t="s">
        <v>534</v>
      </c>
      <c r="B45" s="6">
        <f t="shared" si="1"/>
        <v>11.390361365806992</v>
      </c>
      <c r="C45" s="30"/>
      <c r="D45" s="7"/>
      <c r="E45" s="8">
        <f>D45*D53</f>
        <v>0</v>
      </c>
      <c r="F45" s="30"/>
      <c r="G45" s="7"/>
      <c r="H45" s="8">
        <f>G45*G53</f>
        <v>0</v>
      </c>
      <c r="I45" s="30"/>
      <c r="J45" s="7"/>
      <c r="K45" s="8">
        <f>J45*J53</f>
        <v>0</v>
      </c>
      <c r="L45" s="30"/>
      <c r="M45" s="7"/>
      <c r="N45" s="8">
        <f>M45*M53</f>
        <v>0</v>
      </c>
      <c r="O45" s="6">
        <v>11.390361365806992</v>
      </c>
      <c r="P45" s="7"/>
    </row>
    <row r="46" spans="1:15" ht="14.25">
      <c r="A46" s="5" t="s">
        <v>552</v>
      </c>
      <c r="B46" s="6">
        <f t="shared" si="1"/>
        <v>121.87251733011458</v>
      </c>
      <c r="C46" s="30"/>
      <c r="D46" s="7">
        <v>1</v>
      </c>
      <c r="E46" s="8">
        <f>D46*D53</f>
        <v>14.857142857142858</v>
      </c>
      <c r="F46" s="30"/>
      <c r="G46" s="7">
        <v>1</v>
      </c>
      <c r="H46" s="8">
        <f>G46*G53</f>
        <v>15.428571428571429</v>
      </c>
      <c r="I46" s="30"/>
      <c r="J46" s="7"/>
      <c r="K46" s="8">
        <f>J46*J53</f>
        <v>0</v>
      </c>
      <c r="L46" s="30">
        <v>85</v>
      </c>
      <c r="M46" s="7">
        <v>1</v>
      </c>
      <c r="N46" s="8">
        <f>M46*M53</f>
        <v>12.461538461538462</v>
      </c>
      <c r="O46" s="6">
        <v>79.61977007736732</v>
      </c>
    </row>
    <row r="47" spans="1:15" ht="14.25">
      <c r="A47" s="5" t="s">
        <v>489</v>
      </c>
      <c r="B47" s="6">
        <f t="shared" si="1"/>
        <v>192.27096587622904</v>
      </c>
      <c r="C47" s="30">
        <v>100</v>
      </c>
      <c r="D47" s="7">
        <v>1</v>
      </c>
      <c r="E47" s="8">
        <f>D47*D53</f>
        <v>14.857142857142858</v>
      </c>
      <c r="F47" s="30"/>
      <c r="G47" s="7">
        <v>1</v>
      </c>
      <c r="H47" s="8">
        <f>G47*G53</f>
        <v>15.428571428571429</v>
      </c>
      <c r="I47" s="30"/>
      <c r="J47" s="7">
        <v>1</v>
      </c>
      <c r="K47" s="8">
        <f>J47*J53</f>
        <v>26.5</v>
      </c>
      <c r="L47" s="30"/>
      <c r="M47" s="7">
        <v>1</v>
      </c>
      <c r="N47" s="8">
        <f>M47*M53</f>
        <v>12.461538461538462</v>
      </c>
      <c r="O47" s="6">
        <v>161.5182186234818</v>
      </c>
    </row>
    <row r="48" spans="1:15" ht="14.25">
      <c r="A48" s="5" t="s">
        <v>535</v>
      </c>
      <c r="B48" s="6">
        <f t="shared" si="1"/>
        <v>-23.772825254178027</v>
      </c>
      <c r="C48" s="30"/>
      <c r="D48" s="7"/>
      <c r="E48" s="8">
        <f>D48*D53</f>
        <v>0</v>
      </c>
      <c r="F48" s="30"/>
      <c r="G48" s="7"/>
      <c r="H48" s="8">
        <f>G48*G53</f>
        <v>0</v>
      </c>
      <c r="I48" s="30"/>
      <c r="J48" s="7"/>
      <c r="K48" s="8">
        <f>J48*J53</f>
        <v>0</v>
      </c>
      <c r="L48" s="30"/>
      <c r="M48" s="7"/>
      <c r="N48" s="8">
        <f>M48*M53</f>
        <v>0</v>
      </c>
      <c r="O48" s="6">
        <v>-23.772825254178027</v>
      </c>
    </row>
    <row r="49" spans="1:15" ht="14.25">
      <c r="A49" s="5" t="s">
        <v>536</v>
      </c>
      <c r="B49" s="6">
        <f t="shared" si="1"/>
        <v>17.725478579391634</v>
      </c>
      <c r="C49" s="30"/>
      <c r="D49" s="7"/>
      <c r="E49" s="8">
        <f>D49*D53</f>
        <v>0</v>
      </c>
      <c r="F49" s="30"/>
      <c r="G49" s="7"/>
      <c r="H49" s="8">
        <f>G49*G53</f>
        <v>0</v>
      </c>
      <c r="I49" s="30"/>
      <c r="J49" s="7"/>
      <c r="K49" s="8">
        <f>J49*J53</f>
        <v>0</v>
      </c>
      <c r="L49" s="30"/>
      <c r="M49" s="7"/>
      <c r="N49" s="8">
        <f>M49*M53</f>
        <v>0</v>
      </c>
      <c r="O49" s="6">
        <v>17.725478579391634</v>
      </c>
    </row>
    <row r="50" spans="1:16" ht="14.25">
      <c r="A50" s="5" t="s">
        <v>537</v>
      </c>
      <c r="B50" s="6">
        <f t="shared" si="1"/>
        <v>40.810790641926516</v>
      </c>
      <c r="C50" s="31"/>
      <c r="D50" s="7"/>
      <c r="E50" s="8">
        <f>D50*D53</f>
        <v>0</v>
      </c>
      <c r="F50" s="31"/>
      <c r="G50" s="7"/>
      <c r="H50" s="8">
        <f>G50*G53</f>
        <v>0</v>
      </c>
      <c r="I50" s="31"/>
      <c r="J50" s="7"/>
      <c r="K50" s="8">
        <f>J50*J53</f>
        <v>0</v>
      </c>
      <c r="L50" s="31"/>
      <c r="M50" s="7"/>
      <c r="N50" s="8">
        <f>M50*M53</f>
        <v>0</v>
      </c>
      <c r="O50" s="6">
        <v>40.810790641926516</v>
      </c>
      <c r="P50"/>
    </row>
    <row r="51" spans="1:15" ht="14.25">
      <c r="A51" s="5" t="s">
        <v>538</v>
      </c>
      <c r="B51" s="6">
        <f t="shared" si="1"/>
        <v>20.001195505486116</v>
      </c>
      <c r="C51" s="30"/>
      <c r="D51" s="7"/>
      <c r="E51" s="8">
        <f>D51*D53</f>
        <v>0</v>
      </c>
      <c r="F51" s="30"/>
      <c r="G51" s="7"/>
      <c r="H51" s="8">
        <f>G51*G53</f>
        <v>0</v>
      </c>
      <c r="I51" s="30"/>
      <c r="J51" s="7"/>
      <c r="K51" s="8">
        <f>J51*J53</f>
        <v>0</v>
      </c>
      <c r="L51" s="30"/>
      <c r="M51" s="7"/>
      <c r="N51" s="8">
        <f>M51*M53</f>
        <v>0</v>
      </c>
      <c r="O51" s="6">
        <v>20.001195505486116</v>
      </c>
    </row>
    <row r="52" spans="1:16" ht="18.75">
      <c r="A52" s="10" t="s">
        <v>539</v>
      </c>
      <c r="B52" s="16">
        <f>SUM(B3:B51)</f>
        <v>2483.1330731733947</v>
      </c>
      <c r="C52" s="9"/>
      <c r="D52" s="1">
        <f>SUM(D3:D51)</f>
        <v>21</v>
      </c>
      <c r="E52" s="8">
        <f>SUM(E55:E57)</f>
        <v>312</v>
      </c>
      <c r="F52" s="1"/>
      <c r="G52" s="1">
        <f>SUM(G3:G51)</f>
        <v>21</v>
      </c>
      <c r="H52" s="8">
        <f>SUM(H55:H57)</f>
        <v>324</v>
      </c>
      <c r="I52" s="1"/>
      <c r="J52" s="1">
        <f>SUM(J3:J51)</f>
        <v>8</v>
      </c>
      <c r="K52" s="8">
        <f>SUM(K55:K57)</f>
        <v>212</v>
      </c>
      <c r="L52" s="1"/>
      <c r="M52" s="1">
        <f>SUM(M3:M51)</f>
        <v>26</v>
      </c>
      <c r="N52" s="8">
        <f>SUM(N55:N57)</f>
        <v>324</v>
      </c>
      <c r="O52" s="14">
        <f>SUM(O3:O51)</f>
        <v>2405.1330731733947</v>
      </c>
      <c r="P52" s="14">
        <v>493</v>
      </c>
    </row>
    <row r="53" spans="1:14" ht="14.25">
      <c r="A53" s="1" t="s">
        <v>540</v>
      </c>
      <c r="C53" s="1"/>
      <c r="D53" s="15">
        <f>IF(D52=0,0,E52/D52)</f>
        <v>14.857142857142858</v>
      </c>
      <c r="E53" s="11"/>
      <c r="F53" s="1"/>
      <c r="G53" s="15">
        <f>IF(G52=0,0,H52/G52)</f>
        <v>15.428571428571429</v>
      </c>
      <c r="H53" s="11"/>
      <c r="I53" s="1"/>
      <c r="J53" s="15">
        <f>IF(J52=0,0,K52/J52)</f>
        <v>26.5</v>
      </c>
      <c r="K53" s="11"/>
      <c r="L53" s="1"/>
      <c r="M53" s="15">
        <f>IF(M52=0,0,N52/M52)</f>
        <v>12.461538461538462</v>
      </c>
      <c r="N53" s="11"/>
    </row>
    <row r="54" spans="3:16" ht="14.25" customHeight="1" thickBot="1">
      <c r="C54" s="1">
        <f>SUM(C3:C51)</f>
        <v>350</v>
      </c>
      <c r="D54" s="1"/>
      <c r="E54" s="11"/>
      <c r="F54" s="1">
        <f>SUM(F3:F51)</f>
        <v>300</v>
      </c>
      <c r="G54" s="1"/>
      <c r="H54" s="11"/>
      <c r="I54" s="1">
        <f>SUM(I3:I51)</f>
        <v>0</v>
      </c>
      <c r="J54" s="1"/>
      <c r="K54" s="11"/>
      <c r="L54" s="32">
        <f>SUM(L4:L51)</f>
        <v>600</v>
      </c>
      <c r="M54" s="1"/>
      <c r="N54" s="11"/>
      <c r="P54" s="55"/>
    </row>
    <row r="55" spans="3:16" ht="14.25">
      <c r="C55" s="52" t="s">
        <v>541</v>
      </c>
      <c r="D55" s="53"/>
      <c r="E55" s="12">
        <v>300</v>
      </c>
      <c r="F55" s="52" t="s">
        <v>541</v>
      </c>
      <c r="G55" s="53"/>
      <c r="H55" s="12">
        <v>300</v>
      </c>
      <c r="I55" s="52" t="s">
        <v>541</v>
      </c>
      <c r="J55" s="53"/>
      <c r="K55" s="12">
        <v>200</v>
      </c>
      <c r="L55" s="52" t="s">
        <v>541</v>
      </c>
      <c r="M55" s="53"/>
      <c r="N55" s="12">
        <v>300</v>
      </c>
      <c r="P55" s="55"/>
    </row>
    <row r="56" spans="3:16" ht="14.25">
      <c r="C56" s="54" t="s">
        <v>542</v>
      </c>
      <c r="D56" s="33"/>
      <c r="E56" s="8"/>
      <c r="F56" s="54" t="s">
        <v>542</v>
      </c>
      <c r="G56" s="33"/>
      <c r="H56" s="8"/>
      <c r="I56" s="54" t="s">
        <v>542</v>
      </c>
      <c r="J56" s="33"/>
      <c r="L56" s="54" t="s">
        <v>542</v>
      </c>
      <c r="M56" s="33"/>
      <c r="N56" s="8"/>
      <c r="P56" s="55"/>
    </row>
    <row r="57" spans="3:16" ht="15" thickBot="1">
      <c r="C57" s="34" t="s">
        <v>543</v>
      </c>
      <c r="D57" s="35"/>
      <c r="E57" s="13">
        <v>12</v>
      </c>
      <c r="F57" s="34" t="s">
        <v>543</v>
      </c>
      <c r="G57" s="35"/>
      <c r="H57" s="13">
        <v>24</v>
      </c>
      <c r="I57" s="34" t="s">
        <v>543</v>
      </c>
      <c r="J57" s="35"/>
      <c r="K57" s="8">
        <v>12</v>
      </c>
      <c r="L57" s="34" t="s">
        <v>543</v>
      </c>
      <c r="M57" s="35"/>
      <c r="N57" s="13">
        <v>24</v>
      </c>
      <c r="P57" s="55"/>
    </row>
    <row r="58" spans="2:16" ht="14.25" customHeight="1" thickBot="1">
      <c r="B58" s="18"/>
      <c r="C58" s="1"/>
      <c r="D58" s="1"/>
      <c r="E58" s="11"/>
      <c r="F58" s="1"/>
      <c r="G58" s="1"/>
      <c r="H58" s="11"/>
      <c r="I58" s="1"/>
      <c r="J58" s="1"/>
      <c r="K58" s="11"/>
      <c r="L58" s="1"/>
      <c r="M58" s="1"/>
      <c r="N58" s="11"/>
      <c r="P58" s="55"/>
    </row>
    <row r="59" spans="3:16" ht="14.25" customHeight="1">
      <c r="C59" s="40" t="s">
        <v>544</v>
      </c>
      <c r="D59" s="41"/>
      <c r="E59" s="42"/>
      <c r="F59" s="40" t="s">
        <v>545</v>
      </c>
      <c r="G59" s="41"/>
      <c r="H59" s="42"/>
      <c r="I59" s="40" t="s">
        <v>546</v>
      </c>
      <c r="J59" s="41"/>
      <c r="K59" s="42"/>
      <c r="L59" s="40" t="s">
        <v>553</v>
      </c>
      <c r="M59" s="41"/>
      <c r="N59" s="42"/>
      <c r="P59" s="55"/>
    </row>
    <row r="60" spans="3:16" ht="14.25">
      <c r="C60" s="43"/>
      <c r="D60" s="44"/>
      <c r="E60" s="45"/>
      <c r="F60" s="43"/>
      <c r="G60" s="44"/>
      <c r="H60" s="45"/>
      <c r="I60" s="43"/>
      <c r="J60" s="44"/>
      <c r="K60" s="45"/>
      <c r="L60" s="43"/>
      <c r="M60" s="44"/>
      <c r="N60" s="45"/>
      <c r="P60" s="55"/>
    </row>
    <row r="61" spans="3:16" ht="14.25">
      <c r="C61" s="43"/>
      <c r="D61" s="44"/>
      <c r="E61" s="45"/>
      <c r="F61" s="43"/>
      <c r="G61" s="44"/>
      <c r="H61" s="45"/>
      <c r="I61" s="43"/>
      <c r="J61" s="44"/>
      <c r="K61" s="45"/>
      <c r="L61" s="43"/>
      <c r="M61" s="44"/>
      <c r="N61" s="45"/>
      <c r="P61" s="55"/>
    </row>
    <row r="62" spans="3:16" ht="14.25">
      <c r="C62" s="43"/>
      <c r="D62" s="44"/>
      <c r="E62" s="45"/>
      <c r="F62" s="43"/>
      <c r="G62" s="44"/>
      <c r="H62" s="45"/>
      <c r="I62" s="43"/>
      <c r="J62" s="44"/>
      <c r="K62" s="45"/>
      <c r="L62" s="43"/>
      <c r="M62" s="44"/>
      <c r="N62" s="45"/>
      <c r="P62" s="55"/>
    </row>
    <row r="63" spans="3:16" ht="203.25" customHeight="1">
      <c r="C63" s="43"/>
      <c r="D63" s="44"/>
      <c r="E63" s="45"/>
      <c r="F63" s="43"/>
      <c r="G63" s="44"/>
      <c r="H63" s="45"/>
      <c r="I63" s="43"/>
      <c r="J63" s="44"/>
      <c r="K63" s="45"/>
      <c r="L63" s="43"/>
      <c r="M63" s="44"/>
      <c r="N63" s="45"/>
      <c r="P63" s="55"/>
    </row>
    <row r="64" spans="3:14" ht="70.5" customHeight="1" thickBot="1">
      <c r="C64" s="46"/>
      <c r="D64" s="47"/>
      <c r="E64" s="48"/>
      <c r="F64" s="46"/>
      <c r="G64" s="47"/>
      <c r="H64" s="48"/>
      <c r="I64" s="46"/>
      <c r="J64" s="47"/>
      <c r="K64" s="48"/>
      <c r="L64" s="46"/>
      <c r="M64" s="47"/>
      <c r="N64" s="48"/>
    </row>
    <row r="65" ht="14.25">
      <c r="B65" s="18"/>
    </row>
  </sheetData>
  <mergeCells count="25">
    <mergeCell ref="C56:D56"/>
    <mergeCell ref="C57:D57"/>
    <mergeCell ref="A1:A2"/>
    <mergeCell ref="B1:B2"/>
    <mergeCell ref="C1:E1"/>
    <mergeCell ref="C55:D55"/>
    <mergeCell ref="P54:P63"/>
    <mergeCell ref="I1:K1"/>
    <mergeCell ref="L1:N1"/>
    <mergeCell ref="O1:O2"/>
    <mergeCell ref="P1:P2"/>
    <mergeCell ref="I55:J55"/>
    <mergeCell ref="L55:M55"/>
    <mergeCell ref="L57:M57"/>
    <mergeCell ref="I59:K64"/>
    <mergeCell ref="F59:H64"/>
    <mergeCell ref="C59:E64"/>
    <mergeCell ref="L59:N64"/>
    <mergeCell ref="F1:H1"/>
    <mergeCell ref="F55:G55"/>
    <mergeCell ref="F56:G56"/>
    <mergeCell ref="I56:J56"/>
    <mergeCell ref="L56:M56"/>
    <mergeCell ref="F57:G57"/>
    <mergeCell ref="I57:J57"/>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P65"/>
  <sheetViews>
    <sheetView zoomScale="75" zoomScaleNormal="75" workbookViewId="0" topLeftCell="A31">
      <selection activeCell="C23" sqref="C23"/>
    </sheetView>
  </sheetViews>
  <sheetFormatPr defaultColWidth="9.00390625" defaultRowHeight="14.25"/>
  <cols>
    <col min="1" max="1" width="13.875" style="1" customWidth="1"/>
    <col min="2" max="2" width="16.875" style="0" bestFit="1" customWidth="1"/>
    <col min="3" max="3" width="10.00390625" style="0" bestFit="1" customWidth="1"/>
    <col min="4" max="4" width="9.50390625" style="0" bestFit="1" customWidth="1"/>
    <col min="5" max="5" width="10.50390625" style="0" bestFit="1" customWidth="1"/>
    <col min="6" max="6" width="9.625" style="0" customWidth="1"/>
    <col min="7" max="7" width="9.50390625" style="0" bestFit="1" customWidth="1"/>
    <col min="8" max="8" width="12.00390625" style="0" bestFit="1" customWidth="1"/>
    <col min="10" max="10" width="9.50390625" style="0" bestFit="1" customWidth="1"/>
    <col min="11" max="11" width="10.50390625" style="0" bestFit="1" customWidth="1"/>
    <col min="13" max="13" width="9.50390625" style="0" bestFit="1" customWidth="1"/>
    <col min="14" max="14" width="10.50390625" style="0" bestFit="1" customWidth="1"/>
    <col min="15" max="15" width="14.25390625" style="14" bestFit="1" customWidth="1"/>
    <col min="16" max="16" width="10.375" style="1" bestFit="1" customWidth="1"/>
  </cols>
  <sheetData>
    <row r="1" spans="1:16" ht="14.25">
      <c r="A1" s="36" t="s">
        <v>554</v>
      </c>
      <c r="B1" s="56" t="s">
        <v>555</v>
      </c>
      <c r="C1" s="49">
        <v>40366</v>
      </c>
      <c r="D1" s="50"/>
      <c r="E1" s="51"/>
      <c r="F1" s="49">
        <v>40370</v>
      </c>
      <c r="G1" s="50"/>
      <c r="H1" s="51"/>
      <c r="I1" s="49">
        <v>40373</v>
      </c>
      <c r="J1" s="50"/>
      <c r="K1" s="51"/>
      <c r="L1" s="49">
        <v>40377</v>
      </c>
      <c r="M1" s="50"/>
      <c r="N1" s="51"/>
      <c r="O1" s="37" t="s">
        <v>556</v>
      </c>
      <c r="P1" s="36" t="s">
        <v>557</v>
      </c>
    </row>
    <row r="2" spans="1:16" ht="14.25">
      <c r="A2" s="36"/>
      <c r="B2" s="56"/>
      <c r="C2" s="4" t="s">
        <v>2</v>
      </c>
      <c r="D2" s="2" t="s">
        <v>3</v>
      </c>
      <c r="E2" s="3" t="s">
        <v>558</v>
      </c>
      <c r="F2" s="4" t="s">
        <v>2</v>
      </c>
      <c r="G2" s="2" t="s">
        <v>3</v>
      </c>
      <c r="H2" s="3" t="s">
        <v>4</v>
      </c>
      <c r="I2" s="4" t="s">
        <v>2</v>
      </c>
      <c r="J2" s="2" t="s">
        <v>3</v>
      </c>
      <c r="K2" s="3" t="s">
        <v>4</v>
      </c>
      <c r="L2" s="4" t="s">
        <v>2</v>
      </c>
      <c r="M2" s="2" t="s">
        <v>3</v>
      </c>
      <c r="N2" s="3" t="s">
        <v>4</v>
      </c>
      <c r="O2" s="37"/>
      <c r="P2" s="36"/>
    </row>
    <row r="3" spans="1:15" ht="14.25">
      <c r="A3" s="5" t="s">
        <v>559</v>
      </c>
      <c r="B3" s="6">
        <f aca="true" t="shared" si="0" ref="B3:B34">C3-E3+F3-H3+I3-K3+L3-N3+O3</f>
        <v>-14.760876873459331</v>
      </c>
      <c r="C3" s="30"/>
      <c r="D3" s="7"/>
      <c r="E3" s="8">
        <f>D3*D53</f>
        <v>0</v>
      </c>
      <c r="F3" s="30"/>
      <c r="G3" s="7"/>
      <c r="H3" s="8">
        <f>G3*G53</f>
        <v>0</v>
      </c>
      <c r="I3" s="30"/>
      <c r="J3" s="7"/>
      <c r="K3" s="8">
        <f>J3*J53</f>
        <v>0</v>
      </c>
      <c r="L3" s="30"/>
      <c r="M3" s="7"/>
      <c r="N3" s="8">
        <f>M3*M53</f>
        <v>0</v>
      </c>
      <c r="O3" s="6">
        <v>-14.760876873459331</v>
      </c>
    </row>
    <row r="4" spans="1:15" ht="14.25">
      <c r="A4" s="5" t="s">
        <v>560</v>
      </c>
      <c r="B4" s="6">
        <f t="shared" si="0"/>
        <v>0.5059024563933079</v>
      </c>
      <c r="C4" s="30"/>
      <c r="D4" s="7"/>
      <c r="E4" s="8">
        <f>D4*D53</f>
        <v>0</v>
      </c>
      <c r="F4" s="30"/>
      <c r="G4" s="7">
        <v>1</v>
      </c>
      <c r="H4" s="8">
        <f>G4*G53</f>
        <v>17.942857142857143</v>
      </c>
      <c r="I4" s="30"/>
      <c r="J4" s="7"/>
      <c r="K4" s="8">
        <f>J4*J53</f>
        <v>0</v>
      </c>
      <c r="L4" s="30">
        <v>-21</v>
      </c>
      <c r="M4" s="7">
        <v>1</v>
      </c>
      <c r="N4" s="8">
        <f>M4*M53</f>
        <v>16.2</v>
      </c>
      <c r="O4" s="6">
        <v>55.64875959925045</v>
      </c>
    </row>
    <row r="5" spans="1:15" ht="14.25">
      <c r="A5" s="5" t="s">
        <v>561</v>
      </c>
      <c r="B5" s="6">
        <f t="shared" si="0"/>
        <v>100.23128386964038</v>
      </c>
      <c r="C5" s="30"/>
      <c r="D5" s="7"/>
      <c r="E5" s="8">
        <f>D5*D53</f>
        <v>0</v>
      </c>
      <c r="F5" s="30">
        <v>200</v>
      </c>
      <c r="G5" s="7">
        <v>1</v>
      </c>
      <c r="H5" s="8">
        <f>G5*G53</f>
        <v>17.942857142857143</v>
      </c>
      <c r="I5" s="30"/>
      <c r="J5" s="7"/>
      <c r="K5" s="8">
        <f>J5*J53</f>
        <v>0</v>
      </c>
      <c r="L5" s="30"/>
      <c r="M5" s="7">
        <v>1</v>
      </c>
      <c r="N5" s="8">
        <f>M5*M53</f>
        <v>16.2</v>
      </c>
      <c r="O5" s="6">
        <v>-65.62585898750248</v>
      </c>
    </row>
    <row r="6" spans="1:15" ht="14.25">
      <c r="A6" s="5" t="s">
        <v>562</v>
      </c>
      <c r="B6" s="6">
        <f t="shared" si="0"/>
        <v>92.8655424616887</v>
      </c>
      <c r="C6" s="30"/>
      <c r="D6" s="7"/>
      <c r="E6" s="8">
        <f>D6*D53</f>
        <v>0</v>
      </c>
      <c r="F6" s="30"/>
      <c r="G6" s="7">
        <v>1</v>
      </c>
      <c r="H6" s="8">
        <f>G6*G53</f>
        <v>17.942857142857143</v>
      </c>
      <c r="I6" s="30"/>
      <c r="J6" s="7"/>
      <c r="K6" s="8">
        <f>J6*J53</f>
        <v>0</v>
      </c>
      <c r="L6" s="30">
        <v>100</v>
      </c>
      <c r="M6" s="7">
        <v>1</v>
      </c>
      <c r="N6" s="8">
        <f>M6*M53</f>
        <v>16.2</v>
      </c>
      <c r="O6" s="6">
        <v>27.008399604545858</v>
      </c>
    </row>
    <row r="7" spans="1:15" ht="14.25">
      <c r="A7" s="5" t="s">
        <v>563</v>
      </c>
      <c r="B7" s="6">
        <f t="shared" si="0"/>
        <v>-20.114332163095725</v>
      </c>
      <c r="C7" s="30"/>
      <c r="D7" s="7"/>
      <c r="E7" s="8">
        <f>D7*D53</f>
        <v>0</v>
      </c>
      <c r="F7" s="30"/>
      <c r="G7" s="7"/>
      <c r="H7" s="8">
        <f>G7*G53</f>
        <v>0</v>
      </c>
      <c r="I7" s="30"/>
      <c r="J7" s="7"/>
      <c r="K7" s="8">
        <f>J7*J53</f>
        <v>0</v>
      </c>
      <c r="L7" s="30">
        <v>100</v>
      </c>
      <c r="M7" s="7"/>
      <c r="N7" s="8">
        <f>M7*M53</f>
        <v>0</v>
      </c>
      <c r="O7" s="6">
        <v>-120.11433216309572</v>
      </c>
    </row>
    <row r="8" spans="1:15" ht="14.25">
      <c r="A8" s="5" t="s">
        <v>564</v>
      </c>
      <c r="B8" s="6">
        <f t="shared" si="0"/>
        <v>-15.767567328898565</v>
      </c>
      <c r="C8" s="30"/>
      <c r="D8" s="7">
        <v>1</v>
      </c>
      <c r="E8" s="8">
        <f>D8*D53</f>
        <v>26</v>
      </c>
      <c r="F8" s="30"/>
      <c r="G8" s="7">
        <v>1</v>
      </c>
      <c r="H8" s="8">
        <f>G8*G53</f>
        <v>17.942857142857143</v>
      </c>
      <c r="I8" s="30"/>
      <c r="J8" s="7"/>
      <c r="K8" s="8">
        <f>J8*J53</f>
        <v>0</v>
      </c>
      <c r="L8" s="30"/>
      <c r="M8" s="7">
        <v>1</v>
      </c>
      <c r="N8" s="8">
        <f>M8*M53</f>
        <v>16.2</v>
      </c>
      <c r="O8" s="6">
        <v>44.375289813958574</v>
      </c>
    </row>
    <row r="9" spans="1:15" ht="14.25">
      <c r="A9" s="5" t="s">
        <v>565</v>
      </c>
      <c r="B9" s="6">
        <f t="shared" si="0"/>
        <v>-37.185054282929684</v>
      </c>
      <c r="C9" s="30"/>
      <c r="D9" s="7"/>
      <c r="E9" s="8">
        <f>D9*D53</f>
        <v>0</v>
      </c>
      <c r="F9" s="30"/>
      <c r="G9" s="7"/>
      <c r="H9" s="8">
        <f>G9*G53</f>
        <v>0</v>
      </c>
      <c r="I9" s="30"/>
      <c r="J9" s="7">
        <v>1</v>
      </c>
      <c r="K9" s="8">
        <f>J9*J53</f>
        <v>23.142857142857142</v>
      </c>
      <c r="L9" s="30">
        <v>-21</v>
      </c>
      <c r="M9" s="7">
        <v>1</v>
      </c>
      <c r="N9" s="8">
        <f>M9*M53</f>
        <v>16.2</v>
      </c>
      <c r="O9" s="6">
        <v>23.157802859927457</v>
      </c>
    </row>
    <row r="10" spans="1:15" ht="14.25">
      <c r="A10" s="5" t="s">
        <v>566</v>
      </c>
      <c r="B10" s="6">
        <f t="shared" si="0"/>
        <v>64.94285714285714</v>
      </c>
      <c r="C10" s="30"/>
      <c r="D10" s="7"/>
      <c r="E10" s="8">
        <f>D10*D53</f>
        <v>0</v>
      </c>
      <c r="F10" s="30"/>
      <c r="G10" s="7"/>
      <c r="H10" s="8">
        <f>G10*G53</f>
        <v>0</v>
      </c>
      <c r="I10" s="30"/>
      <c r="J10" s="7">
        <v>1</v>
      </c>
      <c r="K10" s="8">
        <f>J10*J53</f>
        <v>23.142857142857142</v>
      </c>
      <c r="L10" s="30"/>
      <c r="M10" s="7">
        <v>1</v>
      </c>
      <c r="N10" s="8">
        <f>M10*M53</f>
        <v>16.2</v>
      </c>
      <c r="O10" s="6">
        <v>104.28571428571428</v>
      </c>
    </row>
    <row r="11" spans="1:15" ht="14.25">
      <c r="A11" s="5" t="s">
        <v>567</v>
      </c>
      <c r="B11" s="6">
        <f t="shared" si="0"/>
        <v>30.325121489646392</v>
      </c>
      <c r="C11" s="30"/>
      <c r="D11" s="7"/>
      <c r="E11" s="8">
        <f>D11*D53</f>
        <v>0</v>
      </c>
      <c r="F11" s="30"/>
      <c r="G11" s="7"/>
      <c r="H11" s="8">
        <f>G11*G53</f>
        <v>0</v>
      </c>
      <c r="I11" s="30"/>
      <c r="J11" s="7"/>
      <c r="K11" s="8">
        <f>J11*J53</f>
        <v>0</v>
      </c>
      <c r="L11" s="30"/>
      <c r="M11" s="7"/>
      <c r="N11" s="8">
        <f>M11*M53</f>
        <v>0</v>
      </c>
      <c r="O11" s="6">
        <v>30.325121489646392</v>
      </c>
    </row>
    <row r="12" spans="1:15" ht="14.25">
      <c r="A12" s="5" t="s">
        <v>568</v>
      </c>
      <c r="B12" s="6">
        <f t="shared" si="0"/>
        <v>19.76288763264013</v>
      </c>
      <c r="C12" s="30"/>
      <c r="D12" s="7"/>
      <c r="E12" s="8">
        <f>D12*D53</f>
        <v>0</v>
      </c>
      <c r="F12" s="30"/>
      <c r="G12" s="7"/>
      <c r="H12" s="8">
        <f>G12*G53</f>
        <v>0</v>
      </c>
      <c r="I12" s="30"/>
      <c r="J12" s="7"/>
      <c r="K12" s="8">
        <f>J12*J53</f>
        <v>0</v>
      </c>
      <c r="L12" s="30"/>
      <c r="M12" s="7"/>
      <c r="N12" s="8">
        <f>M12*M53</f>
        <v>0</v>
      </c>
      <c r="O12" s="6">
        <v>19.76288763264013</v>
      </c>
    </row>
    <row r="13" spans="1:15" ht="14.25">
      <c r="A13" s="5" t="s">
        <v>569</v>
      </c>
      <c r="B13" s="6">
        <f t="shared" si="0"/>
        <v>16.604686873475366</v>
      </c>
      <c r="C13" s="30"/>
      <c r="D13" s="7"/>
      <c r="E13" s="8">
        <f>D13*D53</f>
        <v>0</v>
      </c>
      <c r="F13" s="30"/>
      <c r="G13" s="7"/>
      <c r="H13" s="8">
        <f>G13*G53</f>
        <v>0</v>
      </c>
      <c r="I13" s="30"/>
      <c r="J13" s="7"/>
      <c r="K13" s="8">
        <f>J13*J53</f>
        <v>0</v>
      </c>
      <c r="L13" s="30"/>
      <c r="M13" s="7"/>
      <c r="N13" s="8">
        <f>M13*M53</f>
        <v>0</v>
      </c>
      <c r="O13" s="6">
        <v>16.604686873475366</v>
      </c>
    </row>
    <row r="14" spans="1:15" ht="14.25">
      <c r="A14" s="5" t="s">
        <v>570</v>
      </c>
      <c r="B14" s="6">
        <f t="shared" si="0"/>
        <v>16.339716304359143</v>
      </c>
      <c r="C14" s="30"/>
      <c r="D14" s="7"/>
      <c r="E14" s="8">
        <f>D14*D53</f>
        <v>0</v>
      </c>
      <c r="F14" s="30"/>
      <c r="G14" s="7"/>
      <c r="H14" s="8">
        <f>G14*G53</f>
        <v>0</v>
      </c>
      <c r="I14" s="30"/>
      <c r="J14" s="7"/>
      <c r="K14" s="8">
        <f>J14*J53</f>
        <v>0</v>
      </c>
      <c r="L14" s="30"/>
      <c r="M14" s="7"/>
      <c r="N14" s="8">
        <f>M14*M53</f>
        <v>0</v>
      </c>
      <c r="O14" s="6">
        <v>16.339716304359143</v>
      </c>
    </row>
    <row r="15" spans="1:15" ht="14.25">
      <c r="A15" s="5" t="s">
        <v>571</v>
      </c>
      <c r="B15" s="6">
        <f t="shared" si="0"/>
        <v>119.42403642237647</v>
      </c>
      <c r="C15" s="30">
        <v>200</v>
      </c>
      <c r="D15" s="7">
        <v>1</v>
      </c>
      <c r="E15" s="8">
        <f>D15*D53</f>
        <v>26</v>
      </c>
      <c r="F15" s="30"/>
      <c r="G15" s="7">
        <v>1</v>
      </c>
      <c r="H15" s="8">
        <f>G15*G53</f>
        <v>17.942857142857143</v>
      </c>
      <c r="I15" s="30"/>
      <c r="J15" s="7"/>
      <c r="K15" s="8">
        <f>J15*J53</f>
        <v>0</v>
      </c>
      <c r="L15" s="30"/>
      <c r="M15" s="7">
        <v>1</v>
      </c>
      <c r="N15" s="8">
        <f>M15*M53</f>
        <v>16.2</v>
      </c>
      <c r="O15" s="6">
        <v>-20.433106434766394</v>
      </c>
    </row>
    <row r="16" spans="1:15" ht="14.25">
      <c r="A16" s="5" t="s">
        <v>572</v>
      </c>
      <c r="B16" s="6">
        <f t="shared" si="0"/>
        <v>-24.86165434244814</v>
      </c>
      <c r="C16" s="30"/>
      <c r="D16" s="7"/>
      <c r="E16" s="8">
        <f>D16*D53</f>
        <v>0</v>
      </c>
      <c r="F16" s="30"/>
      <c r="G16" s="7">
        <v>1</v>
      </c>
      <c r="H16" s="8">
        <f>G16*G53</f>
        <v>17.942857142857143</v>
      </c>
      <c r="I16" s="30"/>
      <c r="J16" s="7"/>
      <c r="K16" s="8">
        <f>J16*J53</f>
        <v>0</v>
      </c>
      <c r="L16" s="30"/>
      <c r="M16" s="7">
        <v>1</v>
      </c>
      <c r="N16" s="8">
        <f>M16*M53</f>
        <v>16.2</v>
      </c>
      <c r="O16" s="6">
        <v>9.281202800408998</v>
      </c>
    </row>
    <row r="17" spans="1:15" ht="14.25">
      <c r="A17" s="5" t="s">
        <v>573</v>
      </c>
      <c r="B17" s="6">
        <f t="shared" si="0"/>
        <v>12.358353635013032</v>
      </c>
      <c r="C17" s="30"/>
      <c r="D17" s="7">
        <v>1</v>
      </c>
      <c r="E17" s="8">
        <f>D17*D53</f>
        <v>26</v>
      </c>
      <c r="F17" s="30"/>
      <c r="G17" s="7"/>
      <c r="H17" s="8">
        <f>G17*G53</f>
        <v>0</v>
      </c>
      <c r="I17" s="30"/>
      <c r="J17" s="7"/>
      <c r="K17" s="8">
        <f>J17*J53</f>
        <v>0</v>
      </c>
      <c r="L17" s="30"/>
      <c r="M17" s="7"/>
      <c r="N17" s="8">
        <f>M17*M53</f>
        <v>0</v>
      </c>
      <c r="O17" s="6">
        <v>38.35835363501303</v>
      </c>
    </row>
    <row r="18" spans="1:15" ht="14.25">
      <c r="A18" s="5" t="s">
        <v>574</v>
      </c>
      <c r="B18" s="6">
        <f t="shared" si="0"/>
        <v>-16.324451590610614</v>
      </c>
      <c r="C18" s="30"/>
      <c r="D18" s="7"/>
      <c r="E18" s="8">
        <f>D18*D53</f>
        <v>0</v>
      </c>
      <c r="F18" s="30"/>
      <c r="G18" s="7"/>
      <c r="H18" s="8">
        <f>G18*G53</f>
        <v>0</v>
      </c>
      <c r="I18" s="30"/>
      <c r="J18" s="7"/>
      <c r="K18" s="8">
        <f>J18*J53</f>
        <v>0</v>
      </c>
      <c r="L18" s="30"/>
      <c r="M18" s="7">
        <v>1</v>
      </c>
      <c r="N18" s="8">
        <f>M18*M53</f>
        <v>16.2</v>
      </c>
      <c r="O18" s="6">
        <v>-0.12445159061061517</v>
      </c>
    </row>
    <row r="19" spans="1:15" ht="14.25">
      <c r="A19" s="5" t="s">
        <v>575</v>
      </c>
      <c r="B19" s="6">
        <f t="shared" si="0"/>
        <v>285.25920477438484</v>
      </c>
      <c r="C19" s="30">
        <v>-500</v>
      </c>
      <c r="D19" s="7">
        <v>1</v>
      </c>
      <c r="E19" s="8">
        <f>D19*D53</f>
        <v>26</v>
      </c>
      <c r="F19" s="30"/>
      <c r="G19" s="7">
        <v>2</v>
      </c>
      <c r="H19" s="8">
        <f>G19*G53</f>
        <v>35.885714285714286</v>
      </c>
      <c r="I19" s="30"/>
      <c r="J19" s="7">
        <v>1</v>
      </c>
      <c r="K19" s="8">
        <f>J19*J53</f>
        <v>23.142857142857142</v>
      </c>
      <c r="L19" s="30">
        <v>126</v>
      </c>
      <c r="M19" s="7">
        <v>1</v>
      </c>
      <c r="N19" s="8">
        <f>M19*M53</f>
        <v>16.2</v>
      </c>
      <c r="O19" s="6">
        <v>760.4877762029562</v>
      </c>
    </row>
    <row r="20" spans="1:15" ht="14.25">
      <c r="A20" s="5" t="s">
        <v>576</v>
      </c>
      <c r="B20" s="6">
        <f t="shared" si="0"/>
        <v>4.400956867873004</v>
      </c>
      <c r="C20" s="30"/>
      <c r="D20" s="7"/>
      <c r="E20" s="8">
        <f>D20*D53</f>
        <v>0</v>
      </c>
      <c r="F20" s="30"/>
      <c r="G20" s="7"/>
      <c r="H20" s="8">
        <f>G20*G53</f>
        <v>0</v>
      </c>
      <c r="I20" s="30"/>
      <c r="J20" s="7"/>
      <c r="K20" s="8">
        <f>J20*J53</f>
        <v>0</v>
      </c>
      <c r="L20" s="30"/>
      <c r="M20" s="7"/>
      <c r="N20" s="8">
        <f>M20*M53</f>
        <v>0</v>
      </c>
      <c r="O20" s="6">
        <v>4.400956867873004</v>
      </c>
    </row>
    <row r="21" spans="1:15" ht="14.25">
      <c r="A21" s="5" t="s">
        <v>577</v>
      </c>
      <c r="B21" s="6">
        <f t="shared" si="0"/>
        <v>16.12453710032659</v>
      </c>
      <c r="C21" s="30"/>
      <c r="D21" s="7"/>
      <c r="E21" s="8">
        <f>D21*D53</f>
        <v>0</v>
      </c>
      <c r="F21" s="30"/>
      <c r="G21" s="7">
        <v>2</v>
      </c>
      <c r="H21" s="8">
        <f>G21*G53</f>
        <v>35.885714285714286</v>
      </c>
      <c r="I21" s="30"/>
      <c r="J21" s="7"/>
      <c r="K21" s="8">
        <f>J21*J53</f>
        <v>0</v>
      </c>
      <c r="L21" s="30"/>
      <c r="M21" s="7"/>
      <c r="N21" s="8">
        <f>M21*M53</f>
        <v>0</v>
      </c>
      <c r="O21" s="6">
        <v>52.01025138604088</v>
      </c>
    </row>
    <row r="22" spans="1:15" ht="14.25">
      <c r="A22" s="5" t="s">
        <v>578</v>
      </c>
      <c r="B22" s="6">
        <f t="shared" si="0"/>
        <v>5.361451371918122</v>
      </c>
      <c r="C22" s="30"/>
      <c r="D22" s="7">
        <v>1</v>
      </c>
      <c r="E22" s="8">
        <f>D22*D53</f>
        <v>26</v>
      </c>
      <c r="F22" s="30"/>
      <c r="G22" s="7">
        <v>1</v>
      </c>
      <c r="H22" s="8">
        <f>G22*G53</f>
        <v>17.942857142857143</v>
      </c>
      <c r="I22" s="30"/>
      <c r="J22" s="7">
        <v>1</v>
      </c>
      <c r="K22" s="8">
        <f>J22*J53</f>
        <v>23.142857142857142</v>
      </c>
      <c r="L22" s="30">
        <v>300</v>
      </c>
      <c r="M22" s="7">
        <v>1</v>
      </c>
      <c r="N22" s="8">
        <f>M22*M53</f>
        <v>16.2</v>
      </c>
      <c r="O22" s="6">
        <v>-211.3528343423676</v>
      </c>
    </row>
    <row r="23" spans="1:15" ht="14.25">
      <c r="A23" s="5" t="s">
        <v>579</v>
      </c>
      <c r="B23" s="6">
        <f t="shared" si="0"/>
        <v>57.17730130570861</v>
      </c>
      <c r="C23" s="30"/>
      <c r="D23" s="7"/>
      <c r="E23" s="8">
        <f>D23*D53</f>
        <v>0</v>
      </c>
      <c r="F23" s="30"/>
      <c r="G23" s="7"/>
      <c r="H23" s="8">
        <f>G23*G53</f>
        <v>0</v>
      </c>
      <c r="I23" s="30"/>
      <c r="J23" s="7"/>
      <c r="K23" s="8">
        <f>J23*J53</f>
        <v>0</v>
      </c>
      <c r="L23" s="30"/>
      <c r="M23" s="7"/>
      <c r="N23" s="8">
        <f>M23*M53</f>
        <v>0</v>
      </c>
      <c r="O23" s="6">
        <v>57.17730130570861</v>
      </c>
    </row>
    <row r="24" spans="1:15" ht="14.25">
      <c r="A24" s="5" t="s">
        <v>580</v>
      </c>
      <c r="B24" s="6">
        <f t="shared" si="0"/>
        <v>-5.790074659639867</v>
      </c>
      <c r="C24" s="30"/>
      <c r="D24" s="7"/>
      <c r="E24" s="8">
        <f>D24*D53</f>
        <v>0</v>
      </c>
      <c r="F24" s="30"/>
      <c r="G24" s="7"/>
      <c r="H24" s="8">
        <f>G24*G53</f>
        <v>0</v>
      </c>
      <c r="I24" s="30"/>
      <c r="J24" s="7"/>
      <c r="K24" s="8">
        <f>J24*J53</f>
        <v>0</v>
      </c>
      <c r="L24" s="30"/>
      <c r="M24" s="7"/>
      <c r="N24" s="8">
        <f>M24*M53</f>
        <v>0</v>
      </c>
      <c r="O24" s="6">
        <v>-5.790074659639867</v>
      </c>
    </row>
    <row r="25" spans="1:15" ht="14.25">
      <c r="A25" s="5" t="s">
        <v>581</v>
      </c>
      <c r="B25" s="6">
        <f t="shared" si="0"/>
        <v>-82.89183182540937</v>
      </c>
      <c r="C25" s="30"/>
      <c r="D25" s="7"/>
      <c r="E25" s="8">
        <f>D25*D53</f>
        <v>0</v>
      </c>
      <c r="F25" s="30"/>
      <c r="G25" s="7"/>
      <c r="H25" s="8">
        <f>G25*G53</f>
        <v>0</v>
      </c>
      <c r="I25" s="30"/>
      <c r="J25" s="7"/>
      <c r="K25" s="8">
        <f>J25*J53</f>
        <v>0</v>
      </c>
      <c r="L25" s="30"/>
      <c r="M25" s="7"/>
      <c r="N25" s="8">
        <f>M25*M53</f>
        <v>0</v>
      </c>
      <c r="O25" s="6">
        <v>-82.89183182540937</v>
      </c>
    </row>
    <row r="26" spans="1:15" ht="14.25">
      <c r="A26" s="5" t="s">
        <v>582</v>
      </c>
      <c r="B26" s="6">
        <f t="shared" si="0"/>
        <v>93.52630869453046</v>
      </c>
      <c r="C26" s="30"/>
      <c r="D26" s="7"/>
      <c r="E26" s="8">
        <f>D26*D53</f>
        <v>0</v>
      </c>
      <c r="F26" s="30"/>
      <c r="G26" s="7"/>
      <c r="H26" s="8">
        <f>G26*G53</f>
        <v>0</v>
      </c>
      <c r="I26" s="30"/>
      <c r="J26" s="7"/>
      <c r="K26" s="8">
        <f>J26*J53</f>
        <v>0</v>
      </c>
      <c r="L26" s="30"/>
      <c r="M26" s="7"/>
      <c r="N26" s="8">
        <f>M26*M53</f>
        <v>0</v>
      </c>
      <c r="O26" s="6">
        <v>93.52630869453046</v>
      </c>
    </row>
    <row r="27" spans="1:15" ht="14.25">
      <c r="A27" s="5" t="s">
        <v>583</v>
      </c>
      <c r="B27" s="6">
        <f t="shared" si="0"/>
        <v>79.80631708149181</v>
      </c>
      <c r="C27" s="30"/>
      <c r="D27" s="7"/>
      <c r="E27" s="8">
        <f>D27*D53</f>
        <v>0</v>
      </c>
      <c r="F27" s="30">
        <v>100</v>
      </c>
      <c r="G27" s="7">
        <v>1</v>
      </c>
      <c r="H27" s="8">
        <f>G27*G53</f>
        <v>17.942857142857143</v>
      </c>
      <c r="I27" s="30"/>
      <c r="J27" s="7"/>
      <c r="K27" s="8">
        <f>J27*J53</f>
        <v>0</v>
      </c>
      <c r="L27" s="30"/>
      <c r="M27" s="7"/>
      <c r="N27" s="8">
        <f>M27*M53</f>
        <v>0</v>
      </c>
      <c r="O27" s="6">
        <v>-2.2508257756510446</v>
      </c>
    </row>
    <row r="28" spans="1:15" ht="14.25">
      <c r="A28" s="5" t="s">
        <v>584</v>
      </c>
      <c r="B28" s="6">
        <f t="shared" si="0"/>
        <v>29.995781238360877</v>
      </c>
      <c r="C28" s="30"/>
      <c r="D28" s="7"/>
      <c r="E28" s="8">
        <f>D28*D53</f>
        <v>0</v>
      </c>
      <c r="F28" s="30"/>
      <c r="G28" s="7"/>
      <c r="H28" s="8">
        <f>G28*G53</f>
        <v>0</v>
      </c>
      <c r="I28" s="30"/>
      <c r="J28" s="7"/>
      <c r="K28" s="8">
        <f>J28*J53</f>
        <v>0</v>
      </c>
      <c r="L28" s="30"/>
      <c r="M28" s="7"/>
      <c r="N28" s="8">
        <f>M28*M53</f>
        <v>0</v>
      </c>
      <c r="O28" s="6">
        <v>29.995781238360877</v>
      </c>
    </row>
    <row r="29" spans="1:16" ht="14.25">
      <c r="A29" s="5" t="s">
        <v>585</v>
      </c>
      <c r="B29" s="6">
        <f t="shared" si="0"/>
        <v>39.2</v>
      </c>
      <c r="C29" s="30"/>
      <c r="D29" s="7"/>
      <c r="E29" s="8">
        <f>D29*D53</f>
        <v>0</v>
      </c>
      <c r="F29" s="30"/>
      <c r="G29" s="7"/>
      <c r="H29" s="8">
        <f>G29*G53</f>
        <v>0</v>
      </c>
      <c r="I29" s="30"/>
      <c r="J29" s="7"/>
      <c r="K29" s="8">
        <f>J29*J53</f>
        <v>0</v>
      </c>
      <c r="L29" s="30"/>
      <c r="M29" s="7"/>
      <c r="N29" s="8">
        <f>M29*M53</f>
        <v>0</v>
      </c>
      <c r="O29" s="6">
        <v>39.2</v>
      </c>
      <c r="P29"/>
    </row>
    <row r="30" spans="1:15" ht="14.25">
      <c r="A30" s="5" t="s">
        <v>586</v>
      </c>
      <c r="B30" s="6">
        <f t="shared" si="0"/>
        <v>4.516509359184727</v>
      </c>
      <c r="C30" s="30"/>
      <c r="D30" s="7"/>
      <c r="E30" s="8">
        <f>D30*D53</f>
        <v>0</v>
      </c>
      <c r="F30" s="30"/>
      <c r="G30" s="7"/>
      <c r="H30" s="8">
        <f>G30*G53</f>
        <v>0</v>
      </c>
      <c r="I30" s="30"/>
      <c r="J30" s="7"/>
      <c r="K30" s="8">
        <f>J30*J53</f>
        <v>0</v>
      </c>
      <c r="L30" s="30"/>
      <c r="M30" s="7">
        <v>1</v>
      </c>
      <c r="N30" s="8">
        <f>M30*M53</f>
        <v>16.2</v>
      </c>
      <c r="O30" s="6">
        <v>20.716509359184727</v>
      </c>
    </row>
    <row r="31" spans="1:15" ht="14.25">
      <c r="A31" s="5" t="s">
        <v>587</v>
      </c>
      <c r="B31" s="6">
        <f t="shared" si="0"/>
        <v>27.238359682141674</v>
      </c>
      <c r="C31" s="30"/>
      <c r="D31" s="7"/>
      <c r="E31" s="8">
        <f>D31*D53</f>
        <v>0</v>
      </c>
      <c r="F31" s="30"/>
      <c r="G31" s="7"/>
      <c r="H31" s="8">
        <f>G31*G53</f>
        <v>0</v>
      </c>
      <c r="I31" s="30"/>
      <c r="J31" s="7"/>
      <c r="K31" s="8">
        <f>J31*J53</f>
        <v>0</v>
      </c>
      <c r="L31" s="30"/>
      <c r="M31" s="7"/>
      <c r="N31" s="8">
        <f>M31*M53</f>
        <v>0</v>
      </c>
      <c r="O31" s="6">
        <v>27.238359682141674</v>
      </c>
    </row>
    <row r="32" spans="1:15" ht="14.25">
      <c r="A32" s="5" t="s">
        <v>588</v>
      </c>
      <c r="B32" s="6">
        <f t="shared" si="0"/>
        <v>98.61962014337104</v>
      </c>
      <c r="C32" s="30"/>
      <c r="D32" s="7">
        <v>1</v>
      </c>
      <c r="E32" s="8">
        <f>D32*D53</f>
        <v>26</v>
      </c>
      <c r="F32" s="30"/>
      <c r="G32" s="7">
        <v>1</v>
      </c>
      <c r="H32" s="8">
        <f>G32*G53</f>
        <v>17.942857142857143</v>
      </c>
      <c r="I32" s="30"/>
      <c r="J32" s="7"/>
      <c r="K32" s="8">
        <f>J32*J53</f>
        <v>0</v>
      </c>
      <c r="L32" s="30">
        <v>200</v>
      </c>
      <c r="M32" s="7">
        <v>1</v>
      </c>
      <c r="N32" s="8">
        <f>M32*M53</f>
        <v>16.2</v>
      </c>
      <c r="O32" s="6">
        <v>-41.23752271377182</v>
      </c>
    </row>
    <row r="33" spans="1:15" ht="14.25">
      <c r="A33" s="5" t="s">
        <v>589</v>
      </c>
      <c r="B33" s="6">
        <f t="shared" si="0"/>
        <v>36.53333333333333</v>
      </c>
      <c r="C33" s="30"/>
      <c r="D33" s="7"/>
      <c r="E33" s="8">
        <f>D33*D53</f>
        <v>0</v>
      </c>
      <c r="F33" s="30"/>
      <c r="G33" s="7"/>
      <c r="H33" s="8">
        <f>G33*G53</f>
        <v>0</v>
      </c>
      <c r="I33" s="30"/>
      <c r="J33" s="7"/>
      <c r="K33" s="8">
        <f>J33*J53</f>
        <v>0</v>
      </c>
      <c r="L33" s="30"/>
      <c r="M33" s="7"/>
      <c r="N33" s="8">
        <f>M33*M53</f>
        <v>0</v>
      </c>
      <c r="O33" s="6">
        <v>36.53333333333333</v>
      </c>
    </row>
    <row r="34" spans="1:15" ht="14.25">
      <c r="A34" s="5" t="s">
        <v>590</v>
      </c>
      <c r="B34" s="6">
        <f t="shared" si="0"/>
        <v>89.99840588666181</v>
      </c>
      <c r="C34" s="30"/>
      <c r="D34" s="7"/>
      <c r="E34" s="8">
        <f>D34*D53</f>
        <v>0</v>
      </c>
      <c r="F34" s="30"/>
      <c r="G34" s="7"/>
      <c r="H34" s="8">
        <f>G34*G53</f>
        <v>0</v>
      </c>
      <c r="I34" s="30"/>
      <c r="J34" s="7"/>
      <c r="K34" s="8">
        <f>J34*J53</f>
        <v>0</v>
      </c>
      <c r="L34" s="30"/>
      <c r="M34" s="7"/>
      <c r="N34" s="8">
        <f>M34*M53</f>
        <v>0</v>
      </c>
      <c r="O34" s="6">
        <v>89.99840588666181</v>
      </c>
    </row>
    <row r="35" spans="1:15" ht="14.25">
      <c r="A35" s="5" t="s">
        <v>591</v>
      </c>
      <c r="B35" s="6">
        <f aca="true" t="shared" si="1" ref="B35:B51">C35-E35+F35-H35+I35-K35+L35-N35+O35</f>
        <v>41.788900834696975</v>
      </c>
      <c r="C35" s="30"/>
      <c r="D35" s="7"/>
      <c r="E35" s="8">
        <f>D35*D53</f>
        <v>0</v>
      </c>
      <c r="F35" s="30"/>
      <c r="G35" s="7"/>
      <c r="H35" s="8">
        <f>G35*G53</f>
        <v>0</v>
      </c>
      <c r="I35" s="30"/>
      <c r="J35" s="7"/>
      <c r="K35" s="8">
        <f>J35*J53</f>
        <v>0</v>
      </c>
      <c r="L35" s="30"/>
      <c r="M35" s="7"/>
      <c r="N35" s="8">
        <f>M35*M53</f>
        <v>0</v>
      </c>
      <c r="O35" s="6">
        <v>41.788900834696975</v>
      </c>
    </row>
    <row r="36" spans="1:15" ht="14.25">
      <c r="A36" s="5" t="s">
        <v>592</v>
      </c>
      <c r="B36" s="6">
        <f t="shared" si="1"/>
        <v>398.0022109443345</v>
      </c>
      <c r="C36" s="30"/>
      <c r="D36" s="7">
        <v>1</v>
      </c>
      <c r="E36" s="8">
        <f>D36*D53</f>
        <v>26</v>
      </c>
      <c r="F36" s="30"/>
      <c r="G36" s="7"/>
      <c r="H36" s="8">
        <f>G36*G53</f>
        <v>0</v>
      </c>
      <c r="I36" s="30"/>
      <c r="J36" s="7">
        <v>1</v>
      </c>
      <c r="K36" s="8">
        <f>J36*J53</f>
        <v>23.142857142857142</v>
      </c>
      <c r="L36" s="30">
        <v>-21</v>
      </c>
      <c r="M36" s="7">
        <v>1</v>
      </c>
      <c r="N36" s="8">
        <f>M36*M53</f>
        <v>16.2</v>
      </c>
      <c r="O36" s="6">
        <v>484.34506808719163</v>
      </c>
    </row>
    <row r="37" spans="1:15" ht="14.25">
      <c r="A37" s="5" t="s">
        <v>593</v>
      </c>
      <c r="B37" s="6">
        <f t="shared" si="1"/>
        <v>-165.96158059076726</v>
      </c>
      <c r="C37" s="30"/>
      <c r="D37" s="7">
        <v>1</v>
      </c>
      <c r="E37" s="8">
        <f>D37*D53</f>
        <v>26</v>
      </c>
      <c r="F37" s="30"/>
      <c r="G37" s="7"/>
      <c r="H37" s="8">
        <f>G37*G53</f>
        <v>0</v>
      </c>
      <c r="I37" s="30"/>
      <c r="J37" s="7"/>
      <c r="K37" s="8">
        <f>J37*J53</f>
        <v>0</v>
      </c>
      <c r="L37" s="30"/>
      <c r="M37" s="7"/>
      <c r="N37" s="8">
        <f>M37*M53</f>
        <v>0</v>
      </c>
      <c r="O37" s="6">
        <v>-139.96158059076726</v>
      </c>
    </row>
    <row r="38" spans="1:15" ht="14.25">
      <c r="A38" s="5" t="s">
        <v>594</v>
      </c>
      <c r="B38" s="6">
        <f t="shared" si="1"/>
        <v>103.1920888734683</v>
      </c>
      <c r="C38" s="30"/>
      <c r="D38" s="7">
        <v>1</v>
      </c>
      <c r="E38" s="8">
        <f>D38*D53</f>
        <v>26</v>
      </c>
      <c r="F38" s="30">
        <v>200</v>
      </c>
      <c r="G38" s="7">
        <v>1</v>
      </c>
      <c r="H38" s="8">
        <f>G38*G53</f>
        <v>17.942857142857143</v>
      </c>
      <c r="I38" s="30"/>
      <c r="J38" s="7">
        <v>1</v>
      </c>
      <c r="K38" s="8">
        <f>J38*J53</f>
        <v>23.142857142857142</v>
      </c>
      <c r="L38" s="30"/>
      <c r="M38" s="7">
        <v>1</v>
      </c>
      <c r="N38" s="8">
        <f>M38*M53</f>
        <v>16.2</v>
      </c>
      <c r="O38" s="6">
        <v>-13.522196840817415</v>
      </c>
    </row>
    <row r="39" spans="1:15" ht="14.25">
      <c r="A39" s="5" t="s">
        <v>595</v>
      </c>
      <c r="B39" s="6">
        <f t="shared" si="1"/>
        <v>103.99106503289782</v>
      </c>
      <c r="C39" s="30"/>
      <c r="D39" s="7">
        <v>1</v>
      </c>
      <c r="E39" s="8">
        <f>D39*D53</f>
        <v>26</v>
      </c>
      <c r="F39" s="30"/>
      <c r="G39" s="7">
        <v>1</v>
      </c>
      <c r="H39" s="8">
        <f>G39*G53</f>
        <v>17.942857142857143</v>
      </c>
      <c r="I39" s="30"/>
      <c r="J39" s="7">
        <v>1</v>
      </c>
      <c r="K39" s="8">
        <f>J39*J53</f>
        <v>23.142857142857142</v>
      </c>
      <c r="L39" s="30">
        <v>179</v>
      </c>
      <c r="M39" s="7">
        <v>1</v>
      </c>
      <c r="N39" s="8">
        <f>M39*M53</f>
        <v>16.2</v>
      </c>
      <c r="O39" s="6">
        <v>8.276779318612114</v>
      </c>
    </row>
    <row r="40" spans="1:15" ht="14.25">
      <c r="A40" s="5" t="s">
        <v>596</v>
      </c>
      <c r="B40" s="6">
        <f t="shared" si="1"/>
        <v>4.303764166002736</v>
      </c>
      <c r="C40" s="30"/>
      <c r="D40" s="7">
        <v>1</v>
      </c>
      <c r="E40" s="8">
        <f>D40*D53</f>
        <v>26</v>
      </c>
      <c r="F40" s="30"/>
      <c r="G40" s="7">
        <v>0.5</v>
      </c>
      <c r="H40" s="8">
        <f>G40*G53</f>
        <v>8.971428571428572</v>
      </c>
      <c r="I40" s="30"/>
      <c r="J40" s="7"/>
      <c r="K40" s="8">
        <f>J40*J53</f>
        <v>0</v>
      </c>
      <c r="L40" s="30">
        <v>-21</v>
      </c>
      <c r="M40" s="7">
        <v>1</v>
      </c>
      <c r="N40" s="8">
        <f>M40*M53</f>
        <v>16.2</v>
      </c>
      <c r="O40" s="6">
        <v>76.47519273743131</v>
      </c>
    </row>
    <row r="41" spans="1:15" ht="14.25">
      <c r="A41" s="5" t="s">
        <v>597</v>
      </c>
      <c r="B41" s="6">
        <f t="shared" si="1"/>
        <v>207.26736915270482</v>
      </c>
      <c r="C41" s="30"/>
      <c r="D41" s="7"/>
      <c r="E41" s="8">
        <f>D41*D53</f>
        <v>0</v>
      </c>
      <c r="F41" s="30"/>
      <c r="G41" s="7"/>
      <c r="H41" s="8">
        <f>G41*G53</f>
        <v>0</v>
      </c>
      <c r="I41" s="30"/>
      <c r="J41" s="7"/>
      <c r="K41" s="8">
        <f>J41*J53</f>
        <v>0</v>
      </c>
      <c r="L41" s="30">
        <v>-21</v>
      </c>
      <c r="M41" s="7">
        <v>1</v>
      </c>
      <c r="N41" s="8">
        <f>M41*M53</f>
        <v>16.2</v>
      </c>
      <c r="O41" s="6">
        <v>244.46736915270483</v>
      </c>
    </row>
    <row r="42" spans="1:15" ht="14.25">
      <c r="A42" s="5" t="s">
        <v>598</v>
      </c>
      <c r="B42" s="6">
        <f t="shared" si="1"/>
        <v>152.92815371762737</v>
      </c>
      <c r="C42" s="30"/>
      <c r="D42" s="7"/>
      <c r="E42" s="8">
        <f>D42*D53</f>
        <v>0</v>
      </c>
      <c r="F42" s="30"/>
      <c r="G42" s="7">
        <v>1</v>
      </c>
      <c r="H42" s="8">
        <f>G42*G53</f>
        <v>17.942857142857143</v>
      </c>
      <c r="I42" s="30"/>
      <c r="J42" s="7"/>
      <c r="K42" s="8">
        <f>J42*J53</f>
        <v>0</v>
      </c>
      <c r="L42" s="30"/>
      <c r="M42" s="7">
        <v>1</v>
      </c>
      <c r="N42" s="8">
        <f>M42*M53</f>
        <v>16.2</v>
      </c>
      <c r="O42" s="6">
        <v>187.0710108604845</v>
      </c>
    </row>
    <row r="43" spans="1:16" ht="14.25">
      <c r="A43" s="5" t="s">
        <v>599</v>
      </c>
      <c r="B43" s="6">
        <f t="shared" si="1"/>
        <v>167.92894736842106</v>
      </c>
      <c r="C43" s="30"/>
      <c r="D43" s="7"/>
      <c r="E43" s="8">
        <f>D43*D53</f>
        <v>0</v>
      </c>
      <c r="F43" s="30"/>
      <c r="G43" s="7"/>
      <c r="H43" s="8">
        <f>G43*G53</f>
        <v>0</v>
      </c>
      <c r="I43" s="30"/>
      <c r="J43" s="7"/>
      <c r="K43" s="8">
        <f>J43*J53</f>
        <v>0</v>
      </c>
      <c r="L43" s="30"/>
      <c r="M43" s="7"/>
      <c r="N43" s="8">
        <f>M43*M53</f>
        <v>0</v>
      </c>
      <c r="O43" s="6">
        <v>167.92894736842106</v>
      </c>
      <c r="P43"/>
    </row>
    <row r="44" spans="1:15" ht="14.25">
      <c r="A44" s="5" t="s">
        <v>600</v>
      </c>
      <c r="B44" s="6">
        <f t="shared" si="1"/>
        <v>14.113894711202542</v>
      </c>
      <c r="C44" s="30"/>
      <c r="D44" s="7"/>
      <c r="E44" s="8">
        <f>D44*D53</f>
        <v>0</v>
      </c>
      <c r="F44" s="30"/>
      <c r="G44" s="7"/>
      <c r="H44" s="8">
        <f>G44*G53</f>
        <v>0</v>
      </c>
      <c r="I44" s="30"/>
      <c r="J44" s="7"/>
      <c r="K44" s="8">
        <f>J44*J53</f>
        <v>0</v>
      </c>
      <c r="L44" s="30"/>
      <c r="M44" s="7"/>
      <c r="N44" s="8">
        <f>M44*M53</f>
        <v>0</v>
      </c>
      <c r="O44" s="6">
        <v>14.113894711202542</v>
      </c>
    </row>
    <row r="45" spans="1:16" ht="14.25">
      <c r="A45" s="5" t="s">
        <v>601</v>
      </c>
      <c r="B45" s="6">
        <f t="shared" si="1"/>
        <v>11.390361365806992</v>
      </c>
      <c r="C45" s="30"/>
      <c r="D45" s="7"/>
      <c r="E45" s="8">
        <f>D45*D53</f>
        <v>0</v>
      </c>
      <c r="F45" s="30"/>
      <c r="G45" s="7"/>
      <c r="H45" s="8">
        <f>G45*G53</f>
        <v>0</v>
      </c>
      <c r="I45" s="30"/>
      <c r="J45" s="7"/>
      <c r="K45" s="8">
        <f>J45*J53</f>
        <v>0</v>
      </c>
      <c r="L45" s="30"/>
      <c r="M45" s="7"/>
      <c r="N45" s="8">
        <f>M45*M53</f>
        <v>0</v>
      </c>
      <c r="O45" s="6">
        <v>11.390361365806992</v>
      </c>
      <c r="P45" s="7"/>
    </row>
    <row r="46" spans="1:15" ht="14.25">
      <c r="A46" s="5" t="s">
        <v>602</v>
      </c>
      <c r="B46" s="6">
        <f t="shared" si="1"/>
        <v>121.87251733011458</v>
      </c>
      <c r="C46" s="30"/>
      <c r="D46" s="7"/>
      <c r="E46" s="8">
        <f>D46*D53</f>
        <v>0</v>
      </c>
      <c r="F46" s="30"/>
      <c r="G46" s="7"/>
      <c r="H46" s="8">
        <f>G46*G53</f>
        <v>0</v>
      </c>
      <c r="I46" s="30"/>
      <c r="J46" s="7"/>
      <c r="K46" s="8">
        <f>J46*J53</f>
        <v>0</v>
      </c>
      <c r="L46" s="30"/>
      <c r="M46" s="7"/>
      <c r="N46" s="8">
        <f>M46*M53</f>
        <v>0</v>
      </c>
      <c r="O46" s="6">
        <v>121.87251733011458</v>
      </c>
    </row>
    <row r="47" spans="1:15" ht="14.25">
      <c r="A47" s="5" t="s">
        <v>603</v>
      </c>
      <c r="B47" s="6">
        <f t="shared" si="1"/>
        <v>150.07096587622902</v>
      </c>
      <c r="C47" s="30"/>
      <c r="D47" s="7">
        <v>1</v>
      </c>
      <c r="E47" s="8">
        <f>D47*D53</f>
        <v>26</v>
      </c>
      <c r="F47" s="30"/>
      <c r="G47" s="7"/>
      <c r="H47" s="8">
        <f>G47*G53</f>
        <v>0</v>
      </c>
      <c r="I47" s="30"/>
      <c r="J47" s="7"/>
      <c r="K47" s="8">
        <f>J47*J53</f>
        <v>0</v>
      </c>
      <c r="L47" s="30"/>
      <c r="M47" s="7">
        <v>1</v>
      </c>
      <c r="N47" s="8">
        <f>M47*M53</f>
        <v>16.2</v>
      </c>
      <c r="O47" s="6">
        <v>192.27096587622904</v>
      </c>
    </row>
    <row r="48" spans="1:15" ht="14.25">
      <c r="A48" s="5" t="s">
        <v>604</v>
      </c>
      <c r="B48" s="6">
        <f t="shared" si="1"/>
        <v>-23.772825254178027</v>
      </c>
      <c r="C48" s="30"/>
      <c r="D48" s="7"/>
      <c r="E48" s="8">
        <f>D48*D53</f>
        <v>0</v>
      </c>
      <c r="F48" s="30"/>
      <c r="G48" s="7"/>
      <c r="H48" s="8">
        <f>G48*G53</f>
        <v>0</v>
      </c>
      <c r="I48" s="30"/>
      <c r="J48" s="7"/>
      <c r="K48" s="8">
        <f>J48*J53</f>
        <v>0</v>
      </c>
      <c r="L48" s="30"/>
      <c r="M48" s="7"/>
      <c r="N48" s="8">
        <f>M48*M53</f>
        <v>0</v>
      </c>
      <c r="O48" s="6">
        <v>-23.772825254178027</v>
      </c>
    </row>
    <row r="49" spans="1:15" ht="14.25">
      <c r="A49" s="5" t="s">
        <v>605</v>
      </c>
      <c r="B49" s="6">
        <f t="shared" si="1"/>
        <v>17.725478579391634</v>
      </c>
      <c r="C49" s="30"/>
      <c r="D49" s="7"/>
      <c r="E49" s="8">
        <f>D49*D53</f>
        <v>0</v>
      </c>
      <c r="F49" s="30"/>
      <c r="G49" s="7"/>
      <c r="H49" s="8">
        <f>G49*G53</f>
        <v>0</v>
      </c>
      <c r="I49" s="30"/>
      <c r="J49" s="7"/>
      <c r="K49" s="8">
        <f>J49*J53</f>
        <v>0</v>
      </c>
      <c r="L49" s="30"/>
      <c r="M49" s="7"/>
      <c r="N49" s="8">
        <f>M49*M53</f>
        <v>0</v>
      </c>
      <c r="O49" s="6">
        <v>17.725478579391634</v>
      </c>
    </row>
    <row r="50" spans="1:16" ht="14.25">
      <c r="A50" s="5" t="s">
        <v>606</v>
      </c>
      <c r="B50" s="6">
        <f t="shared" si="1"/>
        <v>22.867933499069373</v>
      </c>
      <c r="C50" s="30"/>
      <c r="D50" s="7"/>
      <c r="E50" s="8">
        <f>D50*D53</f>
        <v>0</v>
      </c>
      <c r="F50" s="31"/>
      <c r="G50" s="7">
        <v>1</v>
      </c>
      <c r="H50" s="8">
        <f>G50*G53</f>
        <v>17.942857142857143</v>
      </c>
      <c r="I50" s="31"/>
      <c r="J50" s="7"/>
      <c r="K50" s="8">
        <f>J50*J53</f>
        <v>0</v>
      </c>
      <c r="L50" s="31"/>
      <c r="M50" s="7"/>
      <c r="N50" s="8">
        <f>M50*M53</f>
        <v>0</v>
      </c>
      <c r="O50" s="6">
        <v>40.810790641926516</v>
      </c>
      <c r="P50"/>
    </row>
    <row r="51" spans="1:15" ht="14.25">
      <c r="A51" s="5" t="s">
        <v>607</v>
      </c>
      <c r="B51" s="6">
        <f t="shared" si="1"/>
        <v>20.001195505486116</v>
      </c>
      <c r="C51" s="30"/>
      <c r="D51" s="7"/>
      <c r="E51" s="8">
        <f>D51*D53</f>
        <v>0</v>
      </c>
      <c r="F51" s="30"/>
      <c r="G51" s="7"/>
      <c r="H51" s="8">
        <f>G51*G53</f>
        <v>0</v>
      </c>
      <c r="I51" s="30"/>
      <c r="J51" s="7"/>
      <c r="K51" s="8">
        <f>J51*J53</f>
        <v>0</v>
      </c>
      <c r="L51" s="30"/>
      <c r="M51" s="7"/>
      <c r="N51" s="8">
        <f>M51*M53</f>
        <v>0</v>
      </c>
      <c r="O51" s="6">
        <v>20.001195505486116</v>
      </c>
    </row>
    <row r="52" spans="1:16" ht="18.75">
      <c r="A52" s="10" t="s">
        <v>608</v>
      </c>
      <c r="B52" s="16">
        <f>SUM(B3:B51)</f>
        <v>2471.133073173394</v>
      </c>
      <c r="C52" s="9"/>
      <c r="D52" s="1">
        <f>SUM(D3:D51)</f>
        <v>12</v>
      </c>
      <c r="E52" s="8">
        <f>SUM(E55:E57)</f>
        <v>312</v>
      </c>
      <c r="F52" s="1"/>
      <c r="G52" s="1">
        <f>SUM(G3:G51)</f>
        <v>17.5</v>
      </c>
      <c r="H52" s="8">
        <f>SUM(H55:H57)</f>
        <v>314</v>
      </c>
      <c r="I52" s="1"/>
      <c r="J52" s="1">
        <f>SUM(J3:J51)</f>
        <v>7</v>
      </c>
      <c r="K52" s="8">
        <f>SUM(K55:K57)</f>
        <v>162</v>
      </c>
      <c r="L52" s="1"/>
      <c r="M52" s="1">
        <f>SUM(M3:M51)</f>
        <v>20</v>
      </c>
      <c r="N52" s="8">
        <f>SUM(N55:N57)</f>
        <v>324</v>
      </c>
      <c r="O52" s="14">
        <f>SUM(O3:O51)</f>
        <v>2483.1330731733947</v>
      </c>
      <c r="P52" s="14">
        <v>493</v>
      </c>
    </row>
    <row r="53" spans="1:14" ht="14.25">
      <c r="A53" s="1" t="s">
        <v>609</v>
      </c>
      <c r="C53" s="1"/>
      <c r="D53" s="15">
        <f>IF(D52=0,0,E52/D52)</f>
        <v>26</v>
      </c>
      <c r="E53" s="11"/>
      <c r="F53" s="1"/>
      <c r="G53" s="15">
        <f>IF(G52=0,0,H52/G52)</f>
        <v>17.942857142857143</v>
      </c>
      <c r="H53" s="11"/>
      <c r="I53" s="1"/>
      <c r="J53" s="15">
        <f>IF(J52=0,0,K52/J52)</f>
        <v>23.142857142857142</v>
      </c>
      <c r="K53" s="11"/>
      <c r="L53" s="1"/>
      <c r="M53" s="15">
        <f>IF(M52=0,0,N52/M52)</f>
        <v>16.2</v>
      </c>
      <c r="N53" s="11"/>
    </row>
    <row r="54" spans="3:16" ht="14.25" customHeight="1" thickBot="1">
      <c r="C54" s="1">
        <f>SUM(C3:C51)</f>
        <v>-300</v>
      </c>
      <c r="D54" s="1"/>
      <c r="E54" s="11"/>
      <c r="F54" s="1">
        <f>SUM(F3:F51)</f>
        <v>500</v>
      </c>
      <c r="G54" s="1"/>
      <c r="H54" s="11"/>
      <c r="I54" s="1">
        <f>SUM(I3:I51)</f>
        <v>0</v>
      </c>
      <c r="J54" s="1"/>
      <c r="K54" s="11"/>
      <c r="L54" s="32">
        <f>SUM(L4:L51)</f>
        <v>900</v>
      </c>
      <c r="M54" s="1"/>
      <c r="N54" s="11"/>
      <c r="P54" s="55"/>
    </row>
    <row r="55" spans="3:16" ht="14.25">
      <c r="C55" s="52" t="s">
        <v>610</v>
      </c>
      <c r="D55" s="53"/>
      <c r="E55" s="12">
        <v>300</v>
      </c>
      <c r="F55" s="52" t="s">
        <v>610</v>
      </c>
      <c r="G55" s="53"/>
      <c r="H55" s="12">
        <v>300</v>
      </c>
      <c r="I55" s="52" t="s">
        <v>610</v>
      </c>
      <c r="J55" s="53"/>
      <c r="K55" s="12">
        <v>150</v>
      </c>
      <c r="L55" s="52" t="s">
        <v>610</v>
      </c>
      <c r="M55" s="53"/>
      <c r="N55" s="12">
        <v>300</v>
      </c>
      <c r="P55" s="55"/>
    </row>
    <row r="56" spans="3:16" ht="14.25">
      <c r="C56" s="54" t="s">
        <v>611</v>
      </c>
      <c r="D56" s="33"/>
      <c r="E56" s="8"/>
      <c r="F56" s="54" t="s">
        <v>611</v>
      </c>
      <c r="G56" s="33"/>
      <c r="H56" s="8"/>
      <c r="I56" s="54" t="s">
        <v>611</v>
      </c>
      <c r="J56" s="33"/>
      <c r="L56" s="54" t="s">
        <v>611</v>
      </c>
      <c r="M56" s="33"/>
      <c r="N56" s="8"/>
      <c r="P56" s="55"/>
    </row>
    <row r="57" spans="3:16" ht="15" thickBot="1">
      <c r="C57" s="34" t="s">
        <v>612</v>
      </c>
      <c r="D57" s="35"/>
      <c r="E57" s="13">
        <v>12</v>
      </c>
      <c r="F57" s="34" t="s">
        <v>612</v>
      </c>
      <c r="G57" s="35"/>
      <c r="H57" s="13">
        <v>14</v>
      </c>
      <c r="I57" s="34" t="s">
        <v>612</v>
      </c>
      <c r="J57" s="35"/>
      <c r="K57" s="8">
        <v>12</v>
      </c>
      <c r="L57" s="34" t="s">
        <v>612</v>
      </c>
      <c r="M57" s="35"/>
      <c r="N57" s="13">
        <v>24</v>
      </c>
      <c r="P57" s="55"/>
    </row>
    <row r="58" spans="2:16" ht="14.25" customHeight="1" thickBot="1">
      <c r="B58" s="18"/>
      <c r="C58" s="1"/>
      <c r="D58" s="1"/>
      <c r="E58" s="11"/>
      <c r="F58" s="1"/>
      <c r="G58" s="1"/>
      <c r="H58" s="11"/>
      <c r="I58" s="1"/>
      <c r="J58" s="1"/>
      <c r="K58" s="11"/>
      <c r="L58" s="1"/>
      <c r="M58" s="1"/>
      <c r="N58" s="11"/>
      <c r="P58" s="55"/>
    </row>
    <row r="59" spans="3:16" ht="14.25" customHeight="1">
      <c r="C59" s="40" t="s">
        <v>613</v>
      </c>
      <c r="D59" s="41"/>
      <c r="E59" s="42"/>
      <c r="F59" s="40" t="s">
        <v>614</v>
      </c>
      <c r="G59" s="41"/>
      <c r="H59" s="42"/>
      <c r="I59" s="40" t="s">
        <v>615</v>
      </c>
      <c r="J59" s="41"/>
      <c r="K59" s="42"/>
      <c r="L59" s="40" t="s">
        <v>616</v>
      </c>
      <c r="M59" s="41"/>
      <c r="N59" s="42"/>
      <c r="P59" s="55"/>
    </row>
    <row r="60" spans="3:16" ht="14.25">
      <c r="C60" s="43"/>
      <c r="D60" s="44"/>
      <c r="E60" s="45"/>
      <c r="F60" s="43"/>
      <c r="G60" s="44"/>
      <c r="H60" s="45"/>
      <c r="I60" s="43"/>
      <c r="J60" s="44"/>
      <c r="K60" s="45"/>
      <c r="L60" s="43"/>
      <c r="M60" s="44"/>
      <c r="N60" s="45"/>
      <c r="P60" s="55"/>
    </row>
    <row r="61" spans="3:16" ht="14.25">
      <c r="C61" s="43"/>
      <c r="D61" s="44"/>
      <c r="E61" s="45"/>
      <c r="F61" s="43"/>
      <c r="G61" s="44"/>
      <c r="H61" s="45"/>
      <c r="I61" s="43"/>
      <c r="J61" s="44"/>
      <c r="K61" s="45"/>
      <c r="L61" s="43"/>
      <c r="M61" s="44"/>
      <c r="N61" s="45"/>
      <c r="P61" s="55"/>
    </row>
    <row r="62" spans="3:16" ht="14.25">
      <c r="C62" s="43"/>
      <c r="D62" s="44"/>
      <c r="E62" s="45"/>
      <c r="F62" s="43"/>
      <c r="G62" s="44"/>
      <c r="H62" s="45"/>
      <c r="I62" s="43"/>
      <c r="J62" s="44"/>
      <c r="K62" s="45"/>
      <c r="L62" s="43"/>
      <c r="M62" s="44"/>
      <c r="N62" s="45"/>
      <c r="P62" s="55"/>
    </row>
    <row r="63" spans="3:16" ht="203.25" customHeight="1">
      <c r="C63" s="43"/>
      <c r="D63" s="44"/>
      <c r="E63" s="45"/>
      <c r="F63" s="43"/>
      <c r="G63" s="44"/>
      <c r="H63" s="45"/>
      <c r="I63" s="43"/>
      <c r="J63" s="44"/>
      <c r="K63" s="45"/>
      <c r="L63" s="43"/>
      <c r="M63" s="44"/>
      <c r="N63" s="45"/>
      <c r="P63" s="55"/>
    </row>
    <row r="64" spans="3:14" ht="70.5" customHeight="1" thickBot="1">
      <c r="C64" s="46"/>
      <c r="D64" s="47"/>
      <c r="E64" s="48"/>
      <c r="F64" s="46"/>
      <c r="G64" s="47"/>
      <c r="H64" s="48"/>
      <c r="I64" s="46"/>
      <c r="J64" s="47"/>
      <c r="K64" s="48"/>
      <c r="L64" s="46"/>
      <c r="M64" s="47"/>
      <c r="N64" s="48"/>
    </row>
    <row r="65" ht="14.25">
      <c r="B65" s="18"/>
    </row>
  </sheetData>
  <mergeCells count="25">
    <mergeCell ref="F59:H64"/>
    <mergeCell ref="C59:E64"/>
    <mergeCell ref="L59:N64"/>
    <mergeCell ref="F1:H1"/>
    <mergeCell ref="F55:G55"/>
    <mergeCell ref="F56:G56"/>
    <mergeCell ref="I56:J56"/>
    <mergeCell ref="L56:M56"/>
    <mergeCell ref="F57:G57"/>
    <mergeCell ref="I57:J57"/>
    <mergeCell ref="P54:P63"/>
    <mergeCell ref="I1:K1"/>
    <mergeCell ref="L1:N1"/>
    <mergeCell ref="O1:O2"/>
    <mergeCell ref="P1:P2"/>
    <mergeCell ref="I55:J55"/>
    <mergeCell ref="L55:M55"/>
    <mergeCell ref="L57:M57"/>
    <mergeCell ref="I59:K64"/>
    <mergeCell ref="C56:D56"/>
    <mergeCell ref="C57:D57"/>
    <mergeCell ref="A1:A2"/>
    <mergeCell ref="B1:B2"/>
    <mergeCell ref="C1:E1"/>
    <mergeCell ref="C55:D55"/>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P65"/>
  <sheetViews>
    <sheetView zoomScale="75" zoomScaleNormal="75" workbookViewId="0" topLeftCell="A22">
      <selection activeCell="I59" sqref="I59:K64"/>
    </sheetView>
  </sheetViews>
  <sheetFormatPr defaultColWidth="9.00390625" defaultRowHeight="14.25"/>
  <cols>
    <col min="1" max="1" width="13.875" style="1" customWidth="1"/>
    <col min="2" max="2" width="16.875" style="0" bestFit="1" customWidth="1"/>
    <col min="3" max="3" width="10.00390625" style="0" bestFit="1" customWidth="1"/>
    <col min="4" max="4" width="9.50390625" style="0" bestFit="1" customWidth="1"/>
    <col min="5" max="5" width="10.50390625" style="0" bestFit="1" customWidth="1"/>
    <col min="6" max="6" width="9.625" style="0" customWidth="1"/>
    <col min="7" max="7" width="9.50390625" style="0" bestFit="1" customWidth="1"/>
    <col min="8" max="8" width="12.00390625" style="0" bestFit="1" customWidth="1"/>
    <col min="10" max="10" width="9.50390625" style="0" bestFit="1" customWidth="1"/>
    <col min="11" max="11" width="10.50390625" style="0" bestFit="1" customWidth="1"/>
    <col min="13" max="13" width="9.50390625" style="0" bestFit="1" customWidth="1"/>
    <col min="14" max="14" width="10.50390625" style="0" bestFit="1" customWidth="1"/>
    <col min="15" max="15" width="14.25390625" style="14" bestFit="1" customWidth="1"/>
    <col min="16" max="16" width="10.375" style="1" bestFit="1" customWidth="1"/>
  </cols>
  <sheetData>
    <row r="1" spans="1:16" ht="14.25">
      <c r="A1" s="36" t="s">
        <v>13</v>
      </c>
      <c r="B1" s="56" t="s">
        <v>411</v>
      </c>
      <c r="C1" s="49">
        <v>40380</v>
      </c>
      <c r="D1" s="50"/>
      <c r="E1" s="51"/>
      <c r="F1" s="49">
        <v>40384</v>
      </c>
      <c r="G1" s="50"/>
      <c r="H1" s="51"/>
      <c r="I1" s="49">
        <v>40387</v>
      </c>
      <c r="J1" s="50"/>
      <c r="K1" s="51"/>
      <c r="L1" s="49">
        <v>40391</v>
      </c>
      <c r="M1" s="50"/>
      <c r="N1" s="51"/>
      <c r="O1" s="37" t="s">
        <v>164</v>
      </c>
      <c r="P1" s="36" t="s">
        <v>165</v>
      </c>
    </row>
    <row r="2" spans="1:16" ht="14.25">
      <c r="A2" s="36"/>
      <c r="B2" s="56"/>
      <c r="C2" s="4" t="s">
        <v>2</v>
      </c>
      <c r="D2" s="2" t="s">
        <v>3</v>
      </c>
      <c r="E2" s="3" t="s">
        <v>166</v>
      </c>
      <c r="F2" s="4" t="s">
        <v>2</v>
      </c>
      <c r="G2" s="2" t="s">
        <v>3</v>
      </c>
      <c r="H2" s="3" t="s">
        <v>4</v>
      </c>
      <c r="I2" s="4" t="s">
        <v>2</v>
      </c>
      <c r="J2" s="2" t="s">
        <v>3</v>
      </c>
      <c r="K2" s="3" t="s">
        <v>4</v>
      </c>
      <c r="L2" s="4" t="s">
        <v>2</v>
      </c>
      <c r="M2" s="2" t="s">
        <v>3</v>
      </c>
      <c r="N2" s="3" t="s">
        <v>4</v>
      </c>
      <c r="O2" s="37"/>
      <c r="P2" s="36"/>
    </row>
    <row r="3" spans="1:15" ht="14.25">
      <c r="A3" s="5" t="s">
        <v>167</v>
      </c>
      <c r="B3" s="6">
        <f aca="true" t="shared" si="0" ref="B3:B34">C3-E3+F3-H3+I3-K3+L3-N3+O3</f>
        <v>-14.760876873459331</v>
      </c>
      <c r="C3" s="30"/>
      <c r="D3" s="7"/>
      <c r="E3" s="8">
        <f>D3*D53</f>
        <v>0</v>
      </c>
      <c r="F3" s="30"/>
      <c r="G3" s="7"/>
      <c r="H3" s="8">
        <f>G3*G53</f>
        <v>0</v>
      </c>
      <c r="I3" s="30"/>
      <c r="J3" s="7"/>
      <c r="K3" s="8">
        <f>J3*J53</f>
        <v>0</v>
      </c>
      <c r="L3" s="30"/>
      <c r="M3" s="7"/>
      <c r="N3" s="8">
        <f>M3*M53</f>
        <v>0</v>
      </c>
      <c r="O3" s="6">
        <v>-14.760876873459331</v>
      </c>
    </row>
    <row r="4" spans="1:15" ht="14.25">
      <c r="A4" s="5" t="s">
        <v>412</v>
      </c>
      <c r="B4" s="6">
        <f t="shared" si="0"/>
        <v>-33.13854198805114</v>
      </c>
      <c r="C4" s="30"/>
      <c r="D4" s="7"/>
      <c r="E4" s="8">
        <f>D4*D53</f>
        <v>0</v>
      </c>
      <c r="F4" s="30"/>
      <c r="G4" s="7">
        <v>1</v>
      </c>
      <c r="H4" s="8">
        <f>G4*G53</f>
        <v>17.444444444444443</v>
      </c>
      <c r="I4" s="30"/>
      <c r="J4" s="7"/>
      <c r="K4" s="8">
        <f>J4*J53</f>
        <v>0</v>
      </c>
      <c r="L4" s="30"/>
      <c r="M4" s="7">
        <v>1</v>
      </c>
      <c r="N4" s="8">
        <f>M4*M53</f>
        <v>16.2</v>
      </c>
      <c r="O4" s="6">
        <v>0.5059024563933079</v>
      </c>
    </row>
    <row r="5" spans="1:15" ht="14.25">
      <c r="A5" s="5" t="s">
        <v>258</v>
      </c>
      <c r="B5" s="6">
        <f t="shared" si="0"/>
        <v>176.58683942519593</v>
      </c>
      <c r="C5" s="30"/>
      <c r="D5" s="7"/>
      <c r="E5" s="8">
        <f>D5*D53</f>
        <v>0</v>
      </c>
      <c r="F5" s="30">
        <v>110</v>
      </c>
      <c r="G5" s="7">
        <v>1</v>
      </c>
      <c r="H5" s="8">
        <f>G5*G53</f>
        <v>17.444444444444443</v>
      </c>
      <c r="I5" s="30"/>
      <c r="J5" s="7"/>
      <c r="K5" s="8">
        <f>J5*J53</f>
        <v>0</v>
      </c>
      <c r="L5" s="30"/>
      <c r="M5" s="7">
        <v>1</v>
      </c>
      <c r="N5" s="8">
        <f>M5*M53</f>
        <v>16.2</v>
      </c>
      <c r="O5" s="6">
        <v>100.23128386964038</v>
      </c>
    </row>
    <row r="6" spans="1:15" ht="14.25">
      <c r="A6" s="5" t="s">
        <v>225</v>
      </c>
      <c r="B6" s="6">
        <f t="shared" si="0"/>
        <v>76.6655424616887</v>
      </c>
      <c r="C6" s="30"/>
      <c r="D6" s="7"/>
      <c r="E6" s="8">
        <f>D6*D53</f>
        <v>0</v>
      </c>
      <c r="F6" s="30"/>
      <c r="G6" s="7"/>
      <c r="H6" s="8">
        <f>G6*G53</f>
        <v>0</v>
      </c>
      <c r="I6" s="30"/>
      <c r="J6" s="7"/>
      <c r="K6" s="8">
        <f>J6*J53</f>
        <v>0</v>
      </c>
      <c r="L6" s="30"/>
      <c r="M6" s="7">
        <v>1</v>
      </c>
      <c r="N6" s="8">
        <f>M6*M53</f>
        <v>16.2</v>
      </c>
      <c r="O6" s="6">
        <v>92.8655424616887</v>
      </c>
    </row>
    <row r="7" spans="1:15" ht="14.25">
      <c r="A7" s="5" t="s">
        <v>413</v>
      </c>
      <c r="B7" s="6">
        <f t="shared" si="0"/>
        <v>-31.82861787738144</v>
      </c>
      <c r="C7" s="30"/>
      <c r="D7" s="7"/>
      <c r="E7" s="8">
        <f>D7*D53</f>
        <v>0</v>
      </c>
      <c r="F7" s="30"/>
      <c r="G7" s="7"/>
      <c r="H7" s="8">
        <f>G7*G53</f>
        <v>0</v>
      </c>
      <c r="I7" s="30"/>
      <c r="J7" s="7">
        <v>1</v>
      </c>
      <c r="K7" s="8">
        <f>J7*J53</f>
        <v>11.714285714285714</v>
      </c>
      <c r="L7" s="30"/>
      <c r="M7" s="7"/>
      <c r="N7" s="8">
        <f>M7*M53</f>
        <v>0</v>
      </c>
      <c r="O7" s="6">
        <v>-20.114332163095725</v>
      </c>
    </row>
    <row r="8" spans="1:15" ht="14.25">
      <c r="A8" s="5" t="s">
        <v>243</v>
      </c>
      <c r="B8" s="6">
        <f t="shared" si="0"/>
        <v>25.20703584570461</v>
      </c>
      <c r="C8" s="30"/>
      <c r="D8" s="7">
        <v>1</v>
      </c>
      <c r="E8" s="8">
        <f>D8*D53</f>
        <v>13.666666666666666</v>
      </c>
      <c r="F8" s="30"/>
      <c r="G8" s="7">
        <v>1</v>
      </c>
      <c r="H8" s="8">
        <f>G8*G53</f>
        <v>17.444444444444443</v>
      </c>
      <c r="I8" s="30"/>
      <c r="J8" s="7">
        <v>1</v>
      </c>
      <c r="K8" s="8">
        <f>J8*J53</f>
        <v>11.714285714285714</v>
      </c>
      <c r="L8" s="30">
        <v>100</v>
      </c>
      <c r="M8" s="7">
        <v>1</v>
      </c>
      <c r="N8" s="8">
        <f>M8*M53</f>
        <v>16.2</v>
      </c>
      <c r="O8" s="6">
        <v>-15.767567328898565</v>
      </c>
    </row>
    <row r="9" spans="1:15" ht="14.25">
      <c r="A9" s="5" t="s">
        <v>244</v>
      </c>
      <c r="B9" s="6">
        <f t="shared" si="0"/>
        <v>117.45621555834018</v>
      </c>
      <c r="C9" s="30"/>
      <c r="D9" s="7"/>
      <c r="E9" s="8">
        <f>D9*D53</f>
        <v>0</v>
      </c>
      <c r="F9" s="30"/>
      <c r="G9" s="7">
        <v>1</v>
      </c>
      <c r="H9" s="8">
        <f>G9*G53</f>
        <v>17.444444444444443</v>
      </c>
      <c r="I9" s="30"/>
      <c r="J9" s="7">
        <v>1</v>
      </c>
      <c r="K9" s="8">
        <f>J9*J53</f>
        <v>11.714285714285714</v>
      </c>
      <c r="L9" s="30">
        <v>200</v>
      </c>
      <c r="M9" s="7">
        <v>1</v>
      </c>
      <c r="N9" s="8">
        <f>M9*M53</f>
        <v>16.2</v>
      </c>
      <c r="O9" s="6">
        <v>-37.185054282929684</v>
      </c>
    </row>
    <row r="10" spans="1:15" ht="14.25">
      <c r="A10" s="5" t="s">
        <v>617</v>
      </c>
      <c r="B10" s="6">
        <f t="shared" si="0"/>
        <v>35.78412698412698</v>
      </c>
      <c r="C10" s="30"/>
      <c r="D10" s="7"/>
      <c r="E10" s="8">
        <f>D10*D53</f>
        <v>0</v>
      </c>
      <c r="F10" s="30"/>
      <c r="G10" s="7">
        <v>1</v>
      </c>
      <c r="H10" s="8">
        <f>G10*G53</f>
        <v>17.444444444444443</v>
      </c>
      <c r="I10" s="30"/>
      <c r="J10" s="7">
        <v>1</v>
      </c>
      <c r="K10" s="8">
        <f>J10*J53</f>
        <v>11.714285714285714</v>
      </c>
      <c r="L10" s="30"/>
      <c r="M10" s="7"/>
      <c r="N10" s="8">
        <f>M10*M53</f>
        <v>0</v>
      </c>
      <c r="O10" s="6">
        <v>64.94285714285714</v>
      </c>
    </row>
    <row r="11" spans="1:15" ht="14.25">
      <c r="A11" s="5" t="s">
        <v>245</v>
      </c>
      <c r="B11" s="6">
        <f t="shared" si="0"/>
        <v>14.125121489646393</v>
      </c>
      <c r="C11" s="30"/>
      <c r="D11" s="7"/>
      <c r="E11" s="8">
        <f>D11*D53</f>
        <v>0</v>
      </c>
      <c r="F11" s="30"/>
      <c r="G11" s="7"/>
      <c r="H11" s="8">
        <f>G11*G53</f>
        <v>0</v>
      </c>
      <c r="I11" s="30"/>
      <c r="J11" s="7"/>
      <c r="K11" s="8">
        <f>J11*J53</f>
        <v>0</v>
      </c>
      <c r="L11" s="30"/>
      <c r="M11" s="7">
        <v>1</v>
      </c>
      <c r="N11" s="8">
        <f>M11*M53</f>
        <v>16.2</v>
      </c>
      <c r="O11" s="6">
        <v>30.325121489646392</v>
      </c>
    </row>
    <row r="12" spans="1:15" ht="14.25">
      <c r="A12" s="5" t="s">
        <v>246</v>
      </c>
      <c r="B12" s="6">
        <f t="shared" si="0"/>
        <v>19.76288763264013</v>
      </c>
      <c r="C12" s="30"/>
      <c r="D12" s="7"/>
      <c r="E12" s="8">
        <f>D12*D53</f>
        <v>0</v>
      </c>
      <c r="F12" s="30"/>
      <c r="G12" s="7"/>
      <c r="H12" s="8">
        <f>G12*G53</f>
        <v>0</v>
      </c>
      <c r="I12" s="30"/>
      <c r="J12" s="7"/>
      <c r="K12" s="8">
        <f>J12*J53</f>
        <v>0</v>
      </c>
      <c r="L12" s="30"/>
      <c r="M12" s="7"/>
      <c r="N12" s="8">
        <f>M12*M53</f>
        <v>0</v>
      </c>
      <c r="O12" s="6">
        <v>19.76288763264013</v>
      </c>
    </row>
    <row r="13" spans="1:15" ht="14.25">
      <c r="A13" s="5" t="s">
        <v>176</v>
      </c>
      <c r="B13" s="6">
        <f t="shared" si="0"/>
        <v>16.604686873475366</v>
      </c>
      <c r="C13" s="30"/>
      <c r="D13" s="7"/>
      <c r="E13" s="8">
        <f>D13*D53</f>
        <v>0</v>
      </c>
      <c r="F13" s="30"/>
      <c r="G13" s="7"/>
      <c r="H13" s="8">
        <f>G13*G53</f>
        <v>0</v>
      </c>
      <c r="I13" s="30"/>
      <c r="J13" s="7"/>
      <c r="K13" s="8">
        <f>J13*J53</f>
        <v>0</v>
      </c>
      <c r="L13" s="30"/>
      <c r="M13" s="7"/>
      <c r="N13" s="8">
        <f>M13*M53</f>
        <v>0</v>
      </c>
      <c r="O13" s="6">
        <v>16.604686873475366</v>
      </c>
    </row>
    <row r="14" spans="1:15" ht="14.25">
      <c r="A14" s="5" t="s">
        <v>414</v>
      </c>
      <c r="B14" s="6">
        <f t="shared" si="0"/>
        <v>16.339716304359143</v>
      </c>
      <c r="C14" s="30"/>
      <c r="D14" s="7"/>
      <c r="E14" s="8">
        <f>D14*D53</f>
        <v>0</v>
      </c>
      <c r="F14" s="30"/>
      <c r="G14" s="7"/>
      <c r="H14" s="8">
        <f>G14*G53</f>
        <v>0</v>
      </c>
      <c r="I14" s="30"/>
      <c r="J14" s="7"/>
      <c r="K14" s="8">
        <f>J14*J53</f>
        <v>0</v>
      </c>
      <c r="L14" s="30"/>
      <c r="M14" s="7"/>
      <c r="N14" s="8">
        <f>M14*M53</f>
        <v>0</v>
      </c>
      <c r="O14" s="6">
        <v>16.339716304359143</v>
      </c>
    </row>
    <row r="15" spans="1:15" ht="14.25">
      <c r="A15" s="5" t="s">
        <v>226</v>
      </c>
      <c r="B15" s="6">
        <f t="shared" si="0"/>
        <v>85.77959197793203</v>
      </c>
      <c r="C15" s="30"/>
      <c r="D15" s="7"/>
      <c r="E15" s="8">
        <f>D15*D53</f>
        <v>0</v>
      </c>
      <c r="F15" s="30"/>
      <c r="G15" s="7">
        <v>1</v>
      </c>
      <c r="H15" s="8">
        <f>G15*G53</f>
        <v>17.444444444444443</v>
      </c>
      <c r="I15" s="30"/>
      <c r="J15" s="7"/>
      <c r="K15" s="8">
        <f>J15*J53</f>
        <v>0</v>
      </c>
      <c r="L15" s="30"/>
      <c r="M15" s="7">
        <v>1</v>
      </c>
      <c r="N15" s="8">
        <f>M15*M53</f>
        <v>16.2</v>
      </c>
      <c r="O15" s="6">
        <v>119.42403642237647</v>
      </c>
    </row>
    <row r="16" spans="1:15" ht="14.25">
      <c r="A16" s="5" t="s">
        <v>179</v>
      </c>
      <c r="B16" s="6">
        <f t="shared" si="0"/>
        <v>141.49390121310742</v>
      </c>
      <c r="C16" s="30"/>
      <c r="D16" s="7"/>
      <c r="E16" s="8">
        <f>D16*D53</f>
        <v>0</v>
      </c>
      <c r="F16" s="30">
        <v>200</v>
      </c>
      <c r="G16" s="7">
        <v>1</v>
      </c>
      <c r="H16" s="8">
        <f>G16*G53</f>
        <v>17.444444444444443</v>
      </c>
      <c r="I16" s="30"/>
      <c r="J16" s="7"/>
      <c r="K16" s="8">
        <f>J16*J53</f>
        <v>0</v>
      </c>
      <c r="L16" s="30"/>
      <c r="M16" s="7">
        <v>1</v>
      </c>
      <c r="N16" s="8">
        <f>M16*M53</f>
        <v>16.2</v>
      </c>
      <c r="O16" s="6">
        <v>-24.86165434244814</v>
      </c>
    </row>
    <row r="17" spans="1:15" ht="14.25">
      <c r="A17" s="5" t="s">
        <v>415</v>
      </c>
      <c r="B17" s="6">
        <f t="shared" si="0"/>
        <v>165.4916869683464</v>
      </c>
      <c r="C17" s="30"/>
      <c r="D17" s="7">
        <v>1</v>
      </c>
      <c r="E17" s="8">
        <f>D17*D53</f>
        <v>13.666666666666666</v>
      </c>
      <c r="F17" s="30"/>
      <c r="G17" s="7"/>
      <c r="H17" s="8">
        <f>G17*G53</f>
        <v>0</v>
      </c>
      <c r="I17" s="30"/>
      <c r="J17" s="7"/>
      <c r="K17" s="8">
        <f>J17*J53</f>
        <v>0</v>
      </c>
      <c r="L17" s="30">
        <v>183</v>
      </c>
      <c r="M17" s="7">
        <v>1</v>
      </c>
      <c r="N17" s="8">
        <f>M17*M53</f>
        <v>16.2</v>
      </c>
      <c r="O17" s="6">
        <v>12.358353635013032</v>
      </c>
    </row>
    <row r="18" spans="1:15" ht="14.25">
      <c r="A18" s="5" t="s">
        <v>250</v>
      </c>
      <c r="B18" s="6">
        <f t="shared" si="0"/>
        <v>-16.324451590610614</v>
      </c>
      <c r="C18" s="30"/>
      <c r="D18" s="7"/>
      <c r="E18" s="8">
        <f>D18*D53</f>
        <v>0</v>
      </c>
      <c r="F18" s="30"/>
      <c r="G18" s="7"/>
      <c r="H18" s="8">
        <f>G18*G53</f>
        <v>0</v>
      </c>
      <c r="I18" s="30"/>
      <c r="J18" s="7"/>
      <c r="K18" s="8">
        <f>J18*J53</f>
        <v>0</v>
      </c>
      <c r="L18" s="30"/>
      <c r="M18" s="7"/>
      <c r="N18" s="8">
        <f>M18*M53</f>
        <v>0</v>
      </c>
      <c r="O18" s="6">
        <v>-16.324451590610614</v>
      </c>
    </row>
    <row r="19" spans="1:15" ht="14.25">
      <c r="A19" s="5" t="s">
        <v>416</v>
      </c>
      <c r="B19" s="6">
        <f t="shared" si="0"/>
        <v>292.2814269966071</v>
      </c>
      <c r="C19" s="30"/>
      <c r="D19" s="7">
        <v>2</v>
      </c>
      <c r="E19" s="8">
        <f>D19*D53</f>
        <v>27.333333333333332</v>
      </c>
      <c r="F19" s="30"/>
      <c r="G19" s="7">
        <v>1</v>
      </c>
      <c r="H19" s="8">
        <f>G19*G53</f>
        <v>17.444444444444443</v>
      </c>
      <c r="I19" s="30"/>
      <c r="J19" s="7"/>
      <c r="K19" s="8">
        <f>J19*J53</f>
        <v>0</v>
      </c>
      <c r="L19" s="30">
        <v>68</v>
      </c>
      <c r="M19" s="7">
        <v>1</v>
      </c>
      <c r="N19" s="8">
        <f>M19*M53</f>
        <v>16.2</v>
      </c>
      <c r="O19" s="6">
        <v>285.25920477438484</v>
      </c>
    </row>
    <row r="20" spans="1:15" ht="14.25">
      <c r="A20" s="5" t="s">
        <v>259</v>
      </c>
      <c r="B20" s="6">
        <f t="shared" si="0"/>
        <v>4.400956867873004</v>
      </c>
      <c r="C20" s="30"/>
      <c r="D20" s="7"/>
      <c r="E20" s="8">
        <f>D20*D53</f>
        <v>0</v>
      </c>
      <c r="F20" s="30"/>
      <c r="G20" s="7"/>
      <c r="H20" s="8">
        <f>G20*G53</f>
        <v>0</v>
      </c>
      <c r="I20" s="30"/>
      <c r="J20" s="7"/>
      <c r="K20" s="8">
        <f>J20*J53</f>
        <v>0</v>
      </c>
      <c r="L20" s="30"/>
      <c r="M20" s="7"/>
      <c r="N20" s="8">
        <f>M20*M53</f>
        <v>0</v>
      </c>
      <c r="O20" s="6">
        <v>4.400956867873004</v>
      </c>
    </row>
    <row r="21" spans="1:15" ht="14.25">
      <c r="A21" s="5" t="s">
        <v>228</v>
      </c>
      <c r="B21" s="6">
        <f t="shared" si="0"/>
        <v>2.4578704336599255</v>
      </c>
      <c r="C21" s="30"/>
      <c r="D21" s="7">
        <v>1</v>
      </c>
      <c r="E21" s="8">
        <f>D21*D53</f>
        <v>13.666666666666666</v>
      </c>
      <c r="F21" s="30"/>
      <c r="G21" s="7"/>
      <c r="H21" s="8">
        <f>G21*G53</f>
        <v>0</v>
      </c>
      <c r="I21" s="30"/>
      <c r="J21" s="7"/>
      <c r="K21" s="8">
        <f>J21*J53</f>
        <v>0</v>
      </c>
      <c r="L21" s="30"/>
      <c r="M21" s="7"/>
      <c r="N21" s="8">
        <f>M21*M53</f>
        <v>0</v>
      </c>
      <c r="O21" s="6">
        <v>16.12453710032659</v>
      </c>
    </row>
    <row r="22" spans="1:15" ht="14.25">
      <c r="A22" s="5" t="s">
        <v>229</v>
      </c>
      <c r="B22" s="6">
        <f t="shared" si="0"/>
        <v>56.3360545465213</v>
      </c>
      <c r="C22" s="30"/>
      <c r="D22" s="7">
        <v>1</v>
      </c>
      <c r="E22" s="8">
        <f>D22*D53</f>
        <v>13.666666666666666</v>
      </c>
      <c r="F22" s="30">
        <v>110</v>
      </c>
      <c r="G22" s="7">
        <v>1</v>
      </c>
      <c r="H22" s="8">
        <f>G22*G53</f>
        <v>17.444444444444443</v>
      </c>
      <c r="I22" s="30"/>
      <c r="J22" s="7">
        <v>1</v>
      </c>
      <c r="K22" s="8">
        <f>J22*J53</f>
        <v>11.714285714285714</v>
      </c>
      <c r="L22" s="30"/>
      <c r="M22" s="7">
        <v>1</v>
      </c>
      <c r="N22" s="8">
        <f>M22*M53</f>
        <v>16.2</v>
      </c>
      <c r="O22" s="6">
        <v>5.361451371918122</v>
      </c>
    </row>
    <row r="23" spans="1:15" ht="14.25">
      <c r="A23" s="5" t="s">
        <v>230</v>
      </c>
      <c r="B23" s="6">
        <f t="shared" si="0"/>
        <v>57.17730130570861</v>
      </c>
      <c r="C23" s="30"/>
      <c r="D23" s="7"/>
      <c r="E23" s="8">
        <f>D23*D53</f>
        <v>0</v>
      </c>
      <c r="F23" s="30"/>
      <c r="G23" s="7"/>
      <c r="H23" s="8">
        <f>G23*G53</f>
        <v>0</v>
      </c>
      <c r="I23" s="30"/>
      <c r="J23" s="7"/>
      <c r="K23" s="8">
        <f>J23*J53</f>
        <v>0</v>
      </c>
      <c r="L23" s="30"/>
      <c r="M23" s="7"/>
      <c r="N23" s="8">
        <f>M23*M53</f>
        <v>0</v>
      </c>
      <c r="O23" s="6">
        <v>57.17730130570861</v>
      </c>
    </row>
    <row r="24" spans="1:15" ht="14.25">
      <c r="A24" s="5" t="s">
        <v>231</v>
      </c>
      <c r="B24" s="6">
        <f t="shared" si="0"/>
        <v>-5.790074659639867</v>
      </c>
      <c r="C24" s="30"/>
      <c r="D24" s="7"/>
      <c r="E24" s="8">
        <f>D24*D53</f>
        <v>0</v>
      </c>
      <c r="F24" s="30"/>
      <c r="G24" s="7"/>
      <c r="H24" s="8">
        <f>G24*G53</f>
        <v>0</v>
      </c>
      <c r="I24" s="30"/>
      <c r="J24" s="7"/>
      <c r="K24" s="8">
        <f>J24*J53</f>
        <v>0</v>
      </c>
      <c r="L24" s="30"/>
      <c r="M24" s="7"/>
      <c r="N24" s="8">
        <f>M24*M53</f>
        <v>0</v>
      </c>
      <c r="O24" s="6">
        <v>-5.790074659639867</v>
      </c>
    </row>
    <row r="25" spans="1:15" ht="14.25">
      <c r="A25" s="5" t="s">
        <v>232</v>
      </c>
      <c r="B25" s="6">
        <f t="shared" si="0"/>
        <v>-108.27278420636175</v>
      </c>
      <c r="C25" s="30"/>
      <c r="D25" s="7">
        <v>1</v>
      </c>
      <c r="E25" s="8">
        <f>D25*D53</f>
        <v>13.666666666666666</v>
      </c>
      <c r="F25" s="30"/>
      <c r="G25" s="7"/>
      <c r="H25" s="8">
        <f>G25*G53</f>
        <v>0</v>
      </c>
      <c r="I25" s="30"/>
      <c r="J25" s="7">
        <v>1</v>
      </c>
      <c r="K25" s="8">
        <f>J25*J53</f>
        <v>11.714285714285714</v>
      </c>
      <c r="L25" s="30"/>
      <c r="M25" s="7"/>
      <c r="N25" s="8">
        <f>M25*M53</f>
        <v>0</v>
      </c>
      <c r="O25" s="6">
        <v>-82.89183182540937</v>
      </c>
    </row>
    <row r="26" spans="1:15" ht="14.25">
      <c r="A26" s="5" t="s">
        <v>233</v>
      </c>
      <c r="B26" s="6">
        <f t="shared" si="0"/>
        <v>93.52630869453046</v>
      </c>
      <c r="C26" s="30"/>
      <c r="D26" s="7"/>
      <c r="E26" s="8">
        <f>D26*D53</f>
        <v>0</v>
      </c>
      <c r="F26" s="30"/>
      <c r="G26" s="7"/>
      <c r="H26" s="8">
        <f>G26*G53</f>
        <v>0</v>
      </c>
      <c r="I26" s="30"/>
      <c r="J26" s="7"/>
      <c r="K26" s="8">
        <f>J26*J53</f>
        <v>0</v>
      </c>
      <c r="L26" s="30"/>
      <c r="M26" s="7"/>
      <c r="N26" s="8">
        <f>M26*M53</f>
        <v>0</v>
      </c>
      <c r="O26" s="6">
        <v>93.52630869453046</v>
      </c>
    </row>
    <row r="27" spans="1:15" ht="14.25">
      <c r="A27" s="5" t="s">
        <v>234</v>
      </c>
      <c r="B27" s="6">
        <f t="shared" si="0"/>
        <v>79.80631708149181</v>
      </c>
      <c r="C27" s="30"/>
      <c r="D27" s="7"/>
      <c r="E27" s="8">
        <f>D27*D53</f>
        <v>0</v>
      </c>
      <c r="F27" s="30"/>
      <c r="G27" s="7"/>
      <c r="H27" s="8">
        <f>G27*G53</f>
        <v>0</v>
      </c>
      <c r="I27" s="30"/>
      <c r="J27" s="7"/>
      <c r="K27" s="8">
        <f>J27*J53</f>
        <v>0</v>
      </c>
      <c r="L27" s="30"/>
      <c r="M27" s="7"/>
      <c r="N27" s="8">
        <f>M27*M53</f>
        <v>0</v>
      </c>
      <c r="O27" s="6">
        <v>79.80631708149181</v>
      </c>
    </row>
    <row r="28" spans="1:15" ht="14.25">
      <c r="A28" s="5" t="s">
        <v>235</v>
      </c>
      <c r="B28" s="6">
        <f t="shared" si="0"/>
        <v>29.995781238360877</v>
      </c>
      <c r="C28" s="30"/>
      <c r="D28" s="7"/>
      <c r="E28" s="8">
        <f>D28*D53</f>
        <v>0</v>
      </c>
      <c r="F28" s="30"/>
      <c r="G28" s="7"/>
      <c r="H28" s="8">
        <f>G28*G53</f>
        <v>0</v>
      </c>
      <c r="I28" s="30"/>
      <c r="J28" s="7"/>
      <c r="K28" s="8">
        <f>J28*J53</f>
        <v>0</v>
      </c>
      <c r="L28" s="30"/>
      <c r="M28" s="7"/>
      <c r="N28" s="8">
        <f>M28*M53</f>
        <v>0</v>
      </c>
      <c r="O28" s="6">
        <v>29.995781238360877</v>
      </c>
    </row>
    <row r="29" spans="1:16" ht="14.25">
      <c r="A29" s="5" t="s">
        <v>417</v>
      </c>
      <c r="B29" s="6">
        <f t="shared" si="0"/>
        <v>39.2</v>
      </c>
      <c r="C29" s="30"/>
      <c r="D29" s="7"/>
      <c r="E29" s="8">
        <f>D29*D53</f>
        <v>0</v>
      </c>
      <c r="F29" s="30"/>
      <c r="G29" s="7"/>
      <c r="H29" s="8">
        <f>G29*G53</f>
        <v>0</v>
      </c>
      <c r="I29" s="30"/>
      <c r="J29" s="7"/>
      <c r="K29" s="8">
        <f>J29*J53</f>
        <v>0</v>
      </c>
      <c r="L29" s="30"/>
      <c r="M29" s="7"/>
      <c r="N29" s="8">
        <f>M29*M53</f>
        <v>0</v>
      </c>
      <c r="O29" s="6">
        <v>39.2</v>
      </c>
      <c r="P29"/>
    </row>
    <row r="30" spans="1:15" ht="14.25">
      <c r="A30" s="5" t="s">
        <v>260</v>
      </c>
      <c r="B30" s="6">
        <f t="shared" si="0"/>
        <v>-29.12793508525972</v>
      </c>
      <c r="C30" s="30"/>
      <c r="D30" s="7"/>
      <c r="E30" s="8">
        <f>D30*D53</f>
        <v>0</v>
      </c>
      <c r="F30" s="30"/>
      <c r="G30" s="7">
        <v>1</v>
      </c>
      <c r="H30" s="8">
        <f>G30*G53</f>
        <v>17.444444444444443</v>
      </c>
      <c r="I30" s="30"/>
      <c r="J30" s="7"/>
      <c r="K30" s="8">
        <f>J30*J53</f>
        <v>0</v>
      </c>
      <c r="L30" s="30"/>
      <c r="M30" s="7">
        <v>1</v>
      </c>
      <c r="N30" s="8">
        <f>M30*M53</f>
        <v>16.2</v>
      </c>
      <c r="O30" s="6">
        <v>4.516509359184727</v>
      </c>
    </row>
    <row r="31" spans="1:15" ht="14.25">
      <c r="A31" s="5" t="s">
        <v>261</v>
      </c>
      <c r="B31" s="6">
        <f t="shared" si="0"/>
        <v>27.238359682141674</v>
      </c>
      <c r="C31" s="30"/>
      <c r="D31" s="7"/>
      <c r="E31" s="8">
        <f>D31*D53</f>
        <v>0</v>
      </c>
      <c r="F31" s="30"/>
      <c r="G31" s="7"/>
      <c r="H31" s="8">
        <f>G31*G53</f>
        <v>0</v>
      </c>
      <c r="I31" s="30"/>
      <c r="J31" s="7"/>
      <c r="K31" s="8">
        <f>J31*J53</f>
        <v>0</v>
      </c>
      <c r="L31" s="30"/>
      <c r="M31" s="7"/>
      <c r="N31" s="8">
        <f>M31*M53</f>
        <v>0</v>
      </c>
      <c r="O31" s="6">
        <v>27.238359682141674</v>
      </c>
    </row>
    <row r="32" spans="1:15" ht="14.25">
      <c r="A32" s="5" t="s">
        <v>195</v>
      </c>
      <c r="B32" s="6">
        <f t="shared" si="0"/>
        <v>57.038667762418655</v>
      </c>
      <c r="C32" s="30"/>
      <c r="D32" s="7">
        <v>1</v>
      </c>
      <c r="E32" s="8">
        <f>D32*D53</f>
        <v>13.666666666666666</v>
      </c>
      <c r="F32" s="30"/>
      <c r="G32" s="7"/>
      <c r="H32" s="8">
        <f>G32*G53</f>
        <v>0</v>
      </c>
      <c r="I32" s="30"/>
      <c r="J32" s="7">
        <v>1</v>
      </c>
      <c r="K32" s="8">
        <f>J32*J53</f>
        <v>11.714285714285714</v>
      </c>
      <c r="L32" s="30"/>
      <c r="M32" s="7">
        <v>1</v>
      </c>
      <c r="N32" s="8">
        <f>M32*M53</f>
        <v>16.2</v>
      </c>
      <c r="O32" s="6">
        <v>98.61962014337104</v>
      </c>
    </row>
    <row r="33" spans="1:15" ht="14.25">
      <c r="A33" s="5" t="s">
        <v>196</v>
      </c>
      <c r="B33" s="6">
        <f t="shared" si="0"/>
        <v>36.53333333333333</v>
      </c>
      <c r="C33" s="30"/>
      <c r="D33" s="7"/>
      <c r="E33" s="8">
        <f>D33*D53</f>
        <v>0</v>
      </c>
      <c r="F33" s="30"/>
      <c r="G33" s="7"/>
      <c r="H33" s="8">
        <f>G33*G53</f>
        <v>0</v>
      </c>
      <c r="I33" s="30"/>
      <c r="J33" s="7"/>
      <c r="K33" s="8">
        <f>J33*J53</f>
        <v>0</v>
      </c>
      <c r="L33" s="30"/>
      <c r="M33" s="7"/>
      <c r="N33" s="8">
        <f>M33*M53</f>
        <v>0</v>
      </c>
      <c r="O33" s="6">
        <v>36.53333333333333</v>
      </c>
    </row>
    <row r="34" spans="1:15" ht="14.25">
      <c r="A34" s="5" t="s">
        <v>264</v>
      </c>
      <c r="B34" s="6">
        <f t="shared" si="0"/>
        <v>89.99840588666181</v>
      </c>
      <c r="C34" s="30"/>
      <c r="D34" s="7"/>
      <c r="E34" s="8">
        <f>D34*D53</f>
        <v>0</v>
      </c>
      <c r="F34" s="30"/>
      <c r="G34" s="7"/>
      <c r="H34" s="8">
        <f>G34*G53</f>
        <v>0</v>
      </c>
      <c r="I34" s="30"/>
      <c r="J34" s="7"/>
      <c r="K34" s="8">
        <f>J34*J53</f>
        <v>0</v>
      </c>
      <c r="L34" s="30"/>
      <c r="M34" s="7"/>
      <c r="N34" s="8">
        <f>M34*M53</f>
        <v>0</v>
      </c>
      <c r="O34" s="6">
        <v>89.99840588666181</v>
      </c>
    </row>
    <row r="35" spans="1:15" ht="14.25">
      <c r="A35" s="5" t="s">
        <v>198</v>
      </c>
      <c r="B35" s="6">
        <f aca="true" t="shared" si="1" ref="B35:B51">C35-E35+F35-H35+I35-K35+L35-N35+O35</f>
        <v>41.788900834696975</v>
      </c>
      <c r="C35" s="30"/>
      <c r="D35" s="7"/>
      <c r="E35" s="8">
        <f>D35*D53</f>
        <v>0</v>
      </c>
      <c r="F35" s="30"/>
      <c r="G35" s="7"/>
      <c r="H35" s="8">
        <f>G35*G53</f>
        <v>0</v>
      </c>
      <c r="I35" s="30"/>
      <c r="J35" s="7"/>
      <c r="K35" s="8">
        <f>J35*J53</f>
        <v>0</v>
      </c>
      <c r="L35" s="30"/>
      <c r="M35" s="7"/>
      <c r="N35" s="8">
        <f>M35*M53</f>
        <v>0</v>
      </c>
      <c r="O35" s="6">
        <v>41.788900834696975</v>
      </c>
    </row>
    <row r="36" spans="1:15" ht="14.25">
      <c r="A36" s="5" t="s">
        <v>266</v>
      </c>
      <c r="B36" s="6">
        <f t="shared" si="1"/>
        <v>385.6434807856043</v>
      </c>
      <c r="C36" s="30"/>
      <c r="D36" s="7"/>
      <c r="E36" s="8">
        <f>D36*D53</f>
        <v>0</v>
      </c>
      <c r="F36" s="30"/>
      <c r="G36" s="7">
        <v>1</v>
      </c>
      <c r="H36" s="8">
        <f>G36*G53</f>
        <v>17.444444444444443</v>
      </c>
      <c r="I36" s="30">
        <v>50</v>
      </c>
      <c r="J36" s="7">
        <v>1</v>
      </c>
      <c r="K36" s="8">
        <f>J36*J53</f>
        <v>11.714285714285714</v>
      </c>
      <c r="L36" s="30">
        <v>-17</v>
      </c>
      <c r="M36" s="7">
        <v>1</v>
      </c>
      <c r="N36" s="8">
        <f>M36*M53</f>
        <v>16.2</v>
      </c>
      <c r="O36" s="6">
        <v>398.0022109443345</v>
      </c>
    </row>
    <row r="37" spans="1:15" ht="14.25">
      <c r="A37" s="5" t="s">
        <v>200</v>
      </c>
      <c r="B37" s="6">
        <f t="shared" si="1"/>
        <v>-211.32031074949742</v>
      </c>
      <c r="C37" s="30"/>
      <c r="D37" s="7"/>
      <c r="E37" s="8">
        <f>D37*D53</f>
        <v>0</v>
      </c>
      <c r="F37" s="30"/>
      <c r="G37" s="7">
        <v>1</v>
      </c>
      <c r="H37" s="8">
        <f>G37*G53</f>
        <v>17.444444444444443</v>
      </c>
      <c r="I37" s="30"/>
      <c r="J37" s="7">
        <v>1</v>
      </c>
      <c r="K37" s="8">
        <f>J37*J53</f>
        <v>11.714285714285714</v>
      </c>
      <c r="L37" s="30"/>
      <c r="M37" s="7">
        <v>1</v>
      </c>
      <c r="N37" s="8">
        <f>M37*M53</f>
        <v>16.2</v>
      </c>
      <c r="O37" s="6">
        <v>-165.96158059076726</v>
      </c>
    </row>
    <row r="38" spans="1:15" ht="14.25">
      <c r="A38" s="5" t="s">
        <v>268</v>
      </c>
      <c r="B38" s="6">
        <f t="shared" si="1"/>
        <v>69.54764442902385</v>
      </c>
      <c r="C38" s="30"/>
      <c r="D38" s="7"/>
      <c r="E38" s="8">
        <f>D38*D53</f>
        <v>0</v>
      </c>
      <c r="F38" s="30"/>
      <c r="G38" s="7">
        <v>1</v>
      </c>
      <c r="H38" s="8">
        <f>G38*G53</f>
        <v>17.444444444444443</v>
      </c>
      <c r="I38" s="30"/>
      <c r="J38" s="7"/>
      <c r="K38" s="8">
        <f>J38*J53</f>
        <v>0</v>
      </c>
      <c r="L38" s="30"/>
      <c r="M38" s="7">
        <v>1</v>
      </c>
      <c r="N38" s="8">
        <f>M38*M53</f>
        <v>16.2</v>
      </c>
      <c r="O38" s="6">
        <v>103.1920888734683</v>
      </c>
    </row>
    <row r="39" spans="1:15" ht="14.25">
      <c r="A39" s="5" t="s">
        <v>269</v>
      </c>
      <c r="B39" s="6">
        <f t="shared" si="1"/>
        <v>171.165668207501</v>
      </c>
      <c r="C39" s="30"/>
      <c r="D39" s="7">
        <v>1</v>
      </c>
      <c r="E39" s="8">
        <f>D39*D53</f>
        <v>13.666666666666666</v>
      </c>
      <c r="F39" s="30">
        <v>110</v>
      </c>
      <c r="G39" s="7">
        <v>1</v>
      </c>
      <c r="H39" s="8">
        <f>G39*G53</f>
        <v>17.444444444444443</v>
      </c>
      <c r="I39" s="30"/>
      <c r="J39" s="7">
        <v>1</v>
      </c>
      <c r="K39" s="8">
        <f>J39*J53</f>
        <v>11.714285714285714</v>
      </c>
      <c r="L39" s="30"/>
      <c r="M39" s="7"/>
      <c r="N39" s="8">
        <f>M39*M53</f>
        <v>0</v>
      </c>
      <c r="O39" s="6">
        <v>103.99106503289782</v>
      </c>
    </row>
    <row r="40" spans="1:15" ht="14.25">
      <c r="A40" s="5" t="s">
        <v>203</v>
      </c>
      <c r="B40" s="6">
        <f t="shared" si="1"/>
        <v>426.5640816263202</v>
      </c>
      <c r="C40" s="30"/>
      <c r="D40" s="7">
        <v>1</v>
      </c>
      <c r="E40" s="8">
        <f>D40*D53</f>
        <v>13.666666666666666</v>
      </c>
      <c r="F40" s="30">
        <v>-190</v>
      </c>
      <c r="G40" s="7">
        <v>1</v>
      </c>
      <c r="H40" s="8">
        <f>G40*G53</f>
        <v>17.444444444444443</v>
      </c>
      <c r="I40" s="30">
        <v>100</v>
      </c>
      <c r="J40" s="7">
        <v>2</v>
      </c>
      <c r="K40" s="8">
        <f>J40*J53</f>
        <v>23.428571428571427</v>
      </c>
      <c r="L40" s="30">
        <v>583</v>
      </c>
      <c r="M40" s="7">
        <v>1</v>
      </c>
      <c r="N40" s="8">
        <f>M40*M53</f>
        <v>16.2</v>
      </c>
      <c r="O40" s="6">
        <v>4.303764166002736</v>
      </c>
    </row>
    <row r="41" spans="1:15" ht="14.25">
      <c r="A41" s="5" t="s">
        <v>204</v>
      </c>
      <c r="B41" s="6">
        <f t="shared" si="1"/>
        <v>148.68641677175242</v>
      </c>
      <c r="C41" s="30"/>
      <c r="D41" s="7">
        <v>1</v>
      </c>
      <c r="E41" s="8">
        <f>D41*D53</f>
        <v>13.666666666666666</v>
      </c>
      <c r="F41" s="30"/>
      <c r="G41" s="7"/>
      <c r="H41" s="8">
        <f>G41*G53</f>
        <v>0</v>
      </c>
      <c r="I41" s="30"/>
      <c r="J41" s="7">
        <v>1</v>
      </c>
      <c r="K41" s="8">
        <f>J41*J53</f>
        <v>11.714285714285714</v>
      </c>
      <c r="L41" s="30">
        <v>-17</v>
      </c>
      <c r="M41" s="7">
        <v>1</v>
      </c>
      <c r="N41" s="8">
        <f>M41*M53</f>
        <v>16.2</v>
      </c>
      <c r="O41" s="6">
        <v>207.26736915270482</v>
      </c>
    </row>
    <row r="42" spans="1:15" ht="14.25">
      <c r="A42" s="5" t="s">
        <v>271</v>
      </c>
      <c r="B42" s="6">
        <f t="shared" si="1"/>
        <v>152.92815371762737</v>
      </c>
      <c r="C42" s="30"/>
      <c r="D42" s="7"/>
      <c r="E42" s="8">
        <f>D42*D53</f>
        <v>0</v>
      </c>
      <c r="F42" s="30"/>
      <c r="G42" s="7"/>
      <c r="H42" s="8">
        <f>G42*G53</f>
        <v>0</v>
      </c>
      <c r="I42" s="30"/>
      <c r="J42" s="7"/>
      <c r="K42" s="8">
        <f>J42*J53</f>
        <v>0</v>
      </c>
      <c r="L42" s="30"/>
      <c r="M42" s="7"/>
      <c r="N42" s="8">
        <f>M42*M53</f>
        <v>0</v>
      </c>
      <c r="O42" s="6">
        <v>152.92815371762737</v>
      </c>
    </row>
    <row r="43" spans="1:16" ht="14.25">
      <c r="A43" s="5" t="s">
        <v>272</v>
      </c>
      <c r="B43" s="6">
        <f t="shared" si="1"/>
        <v>167.92894736842106</v>
      </c>
      <c r="C43" s="30"/>
      <c r="D43" s="7"/>
      <c r="E43" s="8">
        <f>D43*D53</f>
        <v>0</v>
      </c>
      <c r="F43" s="30"/>
      <c r="G43" s="7"/>
      <c r="H43" s="8">
        <f>G43*G53</f>
        <v>0</v>
      </c>
      <c r="I43" s="30"/>
      <c r="J43" s="7"/>
      <c r="K43" s="8">
        <f>J43*J53</f>
        <v>0</v>
      </c>
      <c r="L43" s="30"/>
      <c r="M43" s="7"/>
      <c r="N43" s="8">
        <f>M43*M53</f>
        <v>0</v>
      </c>
      <c r="O43" s="6">
        <v>167.92894736842106</v>
      </c>
      <c r="P43"/>
    </row>
    <row r="44" spans="1:15" ht="14.25">
      <c r="A44" s="5" t="s">
        <v>273</v>
      </c>
      <c r="B44" s="6">
        <f t="shared" si="1"/>
        <v>14.113894711202542</v>
      </c>
      <c r="C44" s="30"/>
      <c r="D44" s="7"/>
      <c r="E44" s="8">
        <f>D44*D53</f>
        <v>0</v>
      </c>
      <c r="F44" s="30"/>
      <c r="G44" s="7"/>
      <c r="H44" s="8">
        <f>G44*G53</f>
        <v>0</v>
      </c>
      <c r="I44" s="30"/>
      <c r="J44" s="7"/>
      <c r="K44" s="8">
        <f>J44*J53</f>
        <v>0</v>
      </c>
      <c r="L44" s="30"/>
      <c r="M44" s="7"/>
      <c r="N44" s="8">
        <f>M44*M53</f>
        <v>0</v>
      </c>
      <c r="O44" s="6">
        <v>14.113894711202542</v>
      </c>
    </row>
    <row r="45" spans="1:16" ht="14.25">
      <c r="A45" s="5" t="s">
        <v>208</v>
      </c>
      <c r="B45" s="6">
        <f t="shared" si="1"/>
        <v>11.390361365806992</v>
      </c>
      <c r="C45" s="30"/>
      <c r="D45" s="7"/>
      <c r="E45" s="8">
        <f>D45*D53</f>
        <v>0</v>
      </c>
      <c r="F45" s="30"/>
      <c r="G45" s="7"/>
      <c r="H45" s="8">
        <f>G45*G53</f>
        <v>0</v>
      </c>
      <c r="I45" s="30"/>
      <c r="J45" s="7"/>
      <c r="K45" s="8">
        <f>J45*J53</f>
        <v>0</v>
      </c>
      <c r="L45" s="30"/>
      <c r="M45" s="7"/>
      <c r="N45" s="8">
        <f>M45*M53</f>
        <v>0</v>
      </c>
      <c r="O45" s="6">
        <v>11.390361365806992</v>
      </c>
      <c r="P45" s="7"/>
    </row>
    <row r="46" spans="1:15" ht="14.25">
      <c r="A46" s="5" t="s">
        <v>618</v>
      </c>
      <c r="B46" s="6">
        <f t="shared" si="1"/>
        <v>88.22807288567013</v>
      </c>
      <c r="C46" s="30"/>
      <c r="D46" s="7"/>
      <c r="E46" s="8">
        <f>D46*D53</f>
        <v>0</v>
      </c>
      <c r="F46" s="30"/>
      <c r="G46" s="7">
        <v>1</v>
      </c>
      <c r="H46" s="8">
        <f>G46*G53</f>
        <v>17.444444444444443</v>
      </c>
      <c r="I46" s="30"/>
      <c r="J46" s="7"/>
      <c r="K46" s="8">
        <f>J46*J53</f>
        <v>0</v>
      </c>
      <c r="L46" s="30"/>
      <c r="M46" s="7">
        <v>1</v>
      </c>
      <c r="N46" s="8">
        <f>M46*M53</f>
        <v>16.2</v>
      </c>
      <c r="O46" s="6">
        <v>121.87251733011458</v>
      </c>
    </row>
    <row r="47" spans="1:15" ht="14.25">
      <c r="A47" s="5" t="s">
        <v>619</v>
      </c>
      <c r="B47" s="6">
        <f t="shared" si="1"/>
        <v>107.2455690508322</v>
      </c>
      <c r="C47" s="30"/>
      <c r="D47" s="7">
        <v>1</v>
      </c>
      <c r="E47" s="8">
        <f>D47*D53</f>
        <v>13.666666666666666</v>
      </c>
      <c r="F47" s="30"/>
      <c r="G47" s="7">
        <v>1</v>
      </c>
      <c r="H47" s="8">
        <f>G47*G53</f>
        <v>17.444444444444443</v>
      </c>
      <c r="I47" s="30"/>
      <c r="J47" s="7">
        <v>1</v>
      </c>
      <c r="K47" s="8">
        <f>J47*J53</f>
        <v>11.714285714285714</v>
      </c>
      <c r="L47" s="30"/>
      <c r="M47" s="7"/>
      <c r="N47" s="8">
        <f>M47*M53</f>
        <v>0</v>
      </c>
      <c r="O47" s="6">
        <v>150.07096587622902</v>
      </c>
    </row>
    <row r="48" spans="1:15" ht="14.25">
      <c r="A48" s="5" t="s">
        <v>418</v>
      </c>
      <c r="B48" s="6">
        <f t="shared" si="1"/>
        <v>-23.772825254178027</v>
      </c>
      <c r="C48" s="30"/>
      <c r="D48" s="7"/>
      <c r="E48" s="8">
        <f>D48*D53</f>
        <v>0</v>
      </c>
      <c r="F48" s="30"/>
      <c r="G48" s="7"/>
      <c r="H48" s="8">
        <f>G48*G53</f>
        <v>0</v>
      </c>
      <c r="I48" s="30"/>
      <c r="J48" s="7"/>
      <c r="K48" s="8">
        <f>J48*J53</f>
        <v>0</v>
      </c>
      <c r="L48" s="30"/>
      <c r="M48" s="7"/>
      <c r="N48" s="8">
        <f>M48*M53</f>
        <v>0</v>
      </c>
      <c r="O48" s="6">
        <v>-23.772825254178027</v>
      </c>
    </row>
    <row r="49" spans="1:15" ht="14.25">
      <c r="A49" s="5" t="s">
        <v>277</v>
      </c>
      <c r="B49" s="6">
        <f t="shared" si="1"/>
        <v>84.08103413494719</v>
      </c>
      <c r="C49" s="30"/>
      <c r="D49" s="7"/>
      <c r="E49" s="8">
        <f>D49*D53</f>
        <v>0</v>
      </c>
      <c r="F49" s="30">
        <v>100</v>
      </c>
      <c r="G49" s="7">
        <v>1</v>
      </c>
      <c r="H49" s="8">
        <f>G49*G53</f>
        <v>17.444444444444443</v>
      </c>
      <c r="I49" s="30"/>
      <c r="J49" s="7"/>
      <c r="K49" s="8">
        <f>J49*J53</f>
        <v>0</v>
      </c>
      <c r="L49" s="30"/>
      <c r="M49" s="7">
        <v>1</v>
      </c>
      <c r="N49" s="8">
        <f>M49*M53</f>
        <v>16.2</v>
      </c>
      <c r="O49" s="6">
        <v>17.725478579391634</v>
      </c>
    </row>
    <row r="50" spans="1:16" ht="14.25">
      <c r="A50" s="5" t="s">
        <v>419</v>
      </c>
      <c r="B50" s="6">
        <f t="shared" si="1"/>
        <v>22.867933499069373</v>
      </c>
      <c r="C50" s="30"/>
      <c r="D50" s="7"/>
      <c r="E50" s="8">
        <f>D50*D53</f>
        <v>0</v>
      </c>
      <c r="F50" s="30"/>
      <c r="G50" s="7"/>
      <c r="H50" s="8">
        <f>G50*G53</f>
        <v>0</v>
      </c>
      <c r="I50" s="30"/>
      <c r="J50" s="7"/>
      <c r="K50" s="8">
        <f>J50*J53</f>
        <v>0</v>
      </c>
      <c r="L50" s="30"/>
      <c r="M50" s="7"/>
      <c r="N50" s="8">
        <f>M50*M53</f>
        <v>0</v>
      </c>
      <c r="O50" s="6">
        <v>22.867933499069373</v>
      </c>
      <c r="P50"/>
    </row>
    <row r="51" spans="1:15" ht="14.25">
      <c r="A51" s="5" t="s">
        <v>420</v>
      </c>
      <c r="B51" s="6">
        <f t="shared" si="1"/>
        <v>20.001195505486116</v>
      </c>
      <c r="C51" s="30"/>
      <c r="D51" s="7"/>
      <c r="E51" s="8">
        <f>D51*D53</f>
        <v>0</v>
      </c>
      <c r="F51" s="30"/>
      <c r="G51" s="7"/>
      <c r="H51" s="8">
        <f>G51*G53</f>
        <v>0</v>
      </c>
      <c r="I51" s="30"/>
      <c r="J51" s="7"/>
      <c r="K51" s="8">
        <f>J51*J53</f>
        <v>0</v>
      </c>
      <c r="L51" s="30"/>
      <c r="M51" s="7"/>
      <c r="N51" s="8">
        <f>M51*M53</f>
        <v>0</v>
      </c>
      <c r="O51" s="6">
        <v>20.001195505486116</v>
      </c>
    </row>
    <row r="52" spans="1:16" ht="18.75">
      <c r="A52" s="10" t="s">
        <v>421</v>
      </c>
      <c r="B52" s="16">
        <f>SUM(B3:B51)</f>
        <v>3195.133073173395</v>
      </c>
      <c r="C52" s="9"/>
      <c r="D52" s="1">
        <f>SUM(D3:D51)</f>
        <v>12</v>
      </c>
      <c r="E52" s="8">
        <f>SUM(E55:E57)</f>
        <v>164</v>
      </c>
      <c r="F52" s="1"/>
      <c r="G52" s="1">
        <f>SUM(G3:G51)</f>
        <v>18</v>
      </c>
      <c r="H52" s="8">
        <f>SUM(H55:H57)</f>
        <v>314</v>
      </c>
      <c r="I52" s="1"/>
      <c r="J52" s="1">
        <f>SUM(J3:J51)</f>
        <v>14</v>
      </c>
      <c r="K52" s="8">
        <f>SUM(K55:K57)</f>
        <v>164</v>
      </c>
      <c r="L52" s="1"/>
      <c r="M52" s="1">
        <f>SUM(M3:M51)</f>
        <v>20</v>
      </c>
      <c r="N52" s="8">
        <f>SUM(N55:N57)</f>
        <v>324</v>
      </c>
      <c r="O52" s="14">
        <f>SUM(O3:O51)</f>
        <v>2471.133073173394</v>
      </c>
      <c r="P52" s="14">
        <v>493</v>
      </c>
    </row>
    <row r="53" spans="1:14" ht="14.25">
      <c r="A53" s="1" t="s">
        <v>237</v>
      </c>
      <c r="C53" s="1"/>
      <c r="D53" s="15">
        <f>IF(D52=0,0,E52/D52)</f>
        <v>13.666666666666666</v>
      </c>
      <c r="E53" s="11"/>
      <c r="F53" s="1"/>
      <c r="G53" s="15">
        <f>IF(G52=0,0,H52/G52)</f>
        <v>17.444444444444443</v>
      </c>
      <c r="H53" s="11"/>
      <c r="I53" s="1"/>
      <c r="J53" s="15">
        <f>IF(J52=0,0,K52/J52)</f>
        <v>11.714285714285714</v>
      </c>
      <c r="K53" s="11"/>
      <c r="L53" s="1"/>
      <c r="M53" s="15">
        <f>IF(M52=0,0,N52/M52)</f>
        <v>16.2</v>
      </c>
      <c r="N53" s="11"/>
    </row>
    <row r="54" spans="3:16" ht="14.25" customHeight="1" thickBot="1">
      <c r="C54" s="1">
        <f>SUM(C3:C51)</f>
        <v>0</v>
      </c>
      <c r="D54" s="1"/>
      <c r="E54" s="11"/>
      <c r="F54" s="1">
        <f>SUM(F3:F51)</f>
        <v>440</v>
      </c>
      <c r="G54" s="1"/>
      <c r="H54" s="11"/>
      <c r="I54" s="1">
        <f>SUM(I3:I51)</f>
        <v>150</v>
      </c>
      <c r="J54" s="1"/>
      <c r="K54" s="11"/>
      <c r="L54" s="32">
        <f>SUM(L4:L51)</f>
        <v>1100</v>
      </c>
      <c r="M54" s="1"/>
      <c r="N54" s="11"/>
      <c r="P54" s="55"/>
    </row>
    <row r="55" spans="3:16" ht="14.25">
      <c r="C55" s="52" t="s">
        <v>282</v>
      </c>
      <c r="D55" s="53"/>
      <c r="E55" s="12">
        <v>150</v>
      </c>
      <c r="F55" s="52" t="s">
        <v>282</v>
      </c>
      <c r="G55" s="53"/>
      <c r="H55" s="12">
        <v>300</v>
      </c>
      <c r="I55" s="52" t="s">
        <v>282</v>
      </c>
      <c r="J55" s="53"/>
      <c r="K55" s="12">
        <v>150</v>
      </c>
      <c r="L55" s="52" t="s">
        <v>282</v>
      </c>
      <c r="M55" s="53"/>
      <c r="N55" s="12">
        <v>300</v>
      </c>
      <c r="P55" s="55"/>
    </row>
    <row r="56" spans="3:16" ht="14.25">
      <c r="C56" s="54" t="s">
        <v>217</v>
      </c>
      <c r="D56" s="33"/>
      <c r="E56" s="8"/>
      <c r="F56" s="54" t="s">
        <v>217</v>
      </c>
      <c r="G56" s="33"/>
      <c r="H56" s="8"/>
      <c r="I56" s="54" t="s">
        <v>217</v>
      </c>
      <c r="J56" s="33"/>
      <c r="L56" s="54" t="s">
        <v>217</v>
      </c>
      <c r="M56" s="33"/>
      <c r="N56" s="8"/>
      <c r="P56" s="55"/>
    </row>
    <row r="57" spans="3:16" ht="15" thickBot="1">
      <c r="C57" s="34" t="s">
        <v>285</v>
      </c>
      <c r="D57" s="35"/>
      <c r="E57" s="13">
        <v>14</v>
      </c>
      <c r="F57" s="34" t="s">
        <v>285</v>
      </c>
      <c r="G57" s="35"/>
      <c r="H57" s="13">
        <v>14</v>
      </c>
      <c r="I57" s="34" t="s">
        <v>285</v>
      </c>
      <c r="J57" s="35"/>
      <c r="K57" s="8">
        <v>14</v>
      </c>
      <c r="L57" s="34" t="s">
        <v>285</v>
      </c>
      <c r="M57" s="35"/>
      <c r="N57" s="13">
        <v>24</v>
      </c>
      <c r="P57" s="55"/>
    </row>
    <row r="58" spans="2:16" ht="14.25" customHeight="1" thickBot="1">
      <c r="B58" s="18"/>
      <c r="C58" s="1"/>
      <c r="D58" s="1"/>
      <c r="E58" s="11"/>
      <c r="F58" s="1"/>
      <c r="G58" s="1"/>
      <c r="H58" s="11"/>
      <c r="I58" s="1"/>
      <c r="J58" s="1"/>
      <c r="K58" s="11"/>
      <c r="L58" s="1"/>
      <c r="M58" s="1"/>
      <c r="N58" s="11"/>
      <c r="P58" s="55"/>
    </row>
    <row r="59" spans="3:16" ht="14.25" customHeight="1">
      <c r="C59" s="40" t="s">
        <v>620</v>
      </c>
      <c r="D59" s="41"/>
      <c r="E59" s="42"/>
      <c r="F59" s="40" t="s">
        <v>621</v>
      </c>
      <c r="G59" s="41"/>
      <c r="H59" s="42"/>
      <c r="I59" s="40" t="s">
        <v>622</v>
      </c>
      <c r="J59" s="41"/>
      <c r="K59" s="42"/>
      <c r="L59" s="40" t="s">
        <v>623</v>
      </c>
      <c r="M59" s="41"/>
      <c r="N59" s="42"/>
      <c r="P59" s="55"/>
    </row>
    <row r="60" spans="3:16" ht="14.25">
      <c r="C60" s="43"/>
      <c r="D60" s="44"/>
      <c r="E60" s="45"/>
      <c r="F60" s="43"/>
      <c r="G60" s="44"/>
      <c r="H60" s="45"/>
      <c r="I60" s="43"/>
      <c r="J60" s="44"/>
      <c r="K60" s="45"/>
      <c r="L60" s="43"/>
      <c r="M60" s="44"/>
      <c r="N60" s="45"/>
      <c r="P60" s="55"/>
    </row>
    <row r="61" spans="3:16" ht="14.25">
      <c r="C61" s="43"/>
      <c r="D61" s="44"/>
      <c r="E61" s="45"/>
      <c r="F61" s="43"/>
      <c r="G61" s="44"/>
      <c r="H61" s="45"/>
      <c r="I61" s="43"/>
      <c r="J61" s="44"/>
      <c r="K61" s="45"/>
      <c r="L61" s="43"/>
      <c r="M61" s="44"/>
      <c r="N61" s="45"/>
      <c r="P61" s="55"/>
    </row>
    <row r="62" spans="3:16" ht="14.25">
      <c r="C62" s="43"/>
      <c r="D62" s="44"/>
      <c r="E62" s="45"/>
      <c r="F62" s="43"/>
      <c r="G62" s="44"/>
      <c r="H62" s="45"/>
      <c r="I62" s="43"/>
      <c r="J62" s="44"/>
      <c r="K62" s="45"/>
      <c r="L62" s="43"/>
      <c r="M62" s="44"/>
      <c r="N62" s="45"/>
      <c r="P62" s="55"/>
    </row>
    <row r="63" spans="3:16" ht="203.25" customHeight="1">
      <c r="C63" s="43"/>
      <c r="D63" s="44"/>
      <c r="E63" s="45"/>
      <c r="F63" s="43"/>
      <c r="G63" s="44"/>
      <c r="H63" s="45"/>
      <c r="I63" s="43"/>
      <c r="J63" s="44"/>
      <c r="K63" s="45"/>
      <c r="L63" s="43"/>
      <c r="M63" s="44"/>
      <c r="N63" s="45"/>
      <c r="P63" s="55"/>
    </row>
    <row r="64" spans="3:14" ht="70.5" customHeight="1" thickBot="1">
      <c r="C64" s="46"/>
      <c r="D64" s="47"/>
      <c r="E64" s="48"/>
      <c r="F64" s="46"/>
      <c r="G64" s="47"/>
      <c r="H64" s="48"/>
      <c r="I64" s="46"/>
      <c r="J64" s="47"/>
      <c r="K64" s="48"/>
      <c r="L64" s="46"/>
      <c r="M64" s="47"/>
      <c r="N64" s="48"/>
    </row>
    <row r="65" ht="14.25">
      <c r="B65" s="18"/>
    </row>
  </sheetData>
  <mergeCells count="25">
    <mergeCell ref="C56:D56"/>
    <mergeCell ref="C57:D57"/>
    <mergeCell ref="A1:A2"/>
    <mergeCell ref="B1:B2"/>
    <mergeCell ref="C1:E1"/>
    <mergeCell ref="C55:D55"/>
    <mergeCell ref="P54:P63"/>
    <mergeCell ref="I1:K1"/>
    <mergeCell ref="L1:N1"/>
    <mergeCell ref="O1:O2"/>
    <mergeCell ref="P1:P2"/>
    <mergeCell ref="I55:J55"/>
    <mergeCell ref="L55:M55"/>
    <mergeCell ref="L57:M57"/>
    <mergeCell ref="I59:K64"/>
    <mergeCell ref="F59:H64"/>
    <mergeCell ref="C59:E64"/>
    <mergeCell ref="L59:N64"/>
    <mergeCell ref="F1:H1"/>
    <mergeCell ref="F55:G55"/>
    <mergeCell ref="F56:G56"/>
    <mergeCell ref="I56:J56"/>
    <mergeCell ref="L56:M56"/>
    <mergeCell ref="F57:G57"/>
    <mergeCell ref="I57:J57"/>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P65"/>
  <sheetViews>
    <sheetView zoomScale="75" zoomScaleNormal="75" workbookViewId="0" topLeftCell="A4">
      <selection activeCell="B51" sqref="B3:B51"/>
    </sheetView>
  </sheetViews>
  <sheetFormatPr defaultColWidth="9.00390625" defaultRowHeight="14.25"/>
  <cols>
    <col min="1" max="1" width="13.875" style="1" customWidth="1"/>
    <col min="2" max="2" width="16.875" style="0" bestFit="1" customWidth="1"/>
    <col min="3" max="3" width="10.00390625" style="0" bestFit="1" customWidth="1"/>
    <col min="4" max="4" width="9.50390625" style="0" bestFit="1" customWidth="1"/>
    <col min="5" max="5" width="10.50390625" style="0" bestFit="1" customWidth="1"/>
    <col min="6" max="6" width="9.625" style="0" customWidth="1"/>
    <col min="7" max="7" width="9.50390625" style="0" bestFit="1" customWidth="1"/>
    <col min="8" max="8" width="12.00390625" style="0" bestFit="1" customWidth="1"/>
    <col min="10" max="10" width="9.50390625" style="0" bestFit="1" customWidth="1"/>
    <col min="11" max="11" width="10.50390625" style="0" bestFit="1" customWidth="1"/>
    <col min="13" max="13" width="9.50390625" style="0" bestFit="1" customWidth="1"/>
    <col min="14" max="14" width="10.50390625" style="0" bestFit="1" customWidth="1"/>
    <col min="15" max="15" width="14.25390625" style="14" bestFit="1" customWidth="1"/>
    <col min="16" max="16" width="10.375" style="1" bestFit="1" customWidth="1"/>
  </cols>
  <sheetData>
    <row r="1" spans="1:16" ht="14.25">
      <c r="A1" s="36" t="s">
        <v>13</v>
      </c>
      <c r="B1" s="56" t="s">
        <v>411</v>
      </c>
      <c r="C1" s="49">
        <v>40394</v>
      </c>
      <c r="D1" s="50"/>
      <c r="E1" s="51"/>
      <c r="F1" s="49">
        <v>40398</v>
      </c>
      <c r="G1" s="50"/>
      <c r="H1" s="51"/>
      <c r="I1" s="49">
        <v>40405</v>
      </c>
      <c r="J1" s="50"/>
      <c r="K1" s="51"/>
      <c r="L1" s="49">
        <v>40408</v>
      </c>
      <c r="M1" s="50"/>
      <c r="N1" s="51"/>
      <c r="O1" s="37" t="s">
        <v>164</v>
      </c>
      <c r="P1" s="36" t="s">
        <v>165</v>
      </c>
    </row>
    <row r="2" spans="1:16" ht="14.25">
      <c r="A2" s="36"/>
      <c r="B2" s="56"/>
      <c r="C2" s="4" t="s">
        <v>2</v>
      </c>
      <c r="D2" s="2" t="s">
        <v>3</v>
      </c>
      <c r="E2" s="3" t="s">
        <v>166</v>
      </c>
      <c r="F2" s="4" t="s">
        <v>2</v>
      </c>
      <c r="G2" s="2" t="s">
        <v>3</v>
      </c>
      <c r="H2" s="3" t="s">
        <v>4</v>
      </c>
      <c r="I2" s="4" t="s">
        <v>2</v>
      </c>
      <c r="J2" s="2" t="s">
        <v>3</v>
      </c>
      <c r="K2" s="3" t="s">
        <v>4</v>
      </c>
      <c r="L2" s="4" t="s">
        <v>2</v>
      </c>
      <c r="M2" s="2" t="s">
        <v>3</v>
      </c>
      <c r="N2" s="3" t="s">
        <v>4</v>
      </c>
      <c r="O2" s="37"/>
      <c r="P2" s="36"/>
    </row>
    <row r="3" spans="1:15" ht="14.25">
      <c r="A3" s="5" t="s">
        <v>167</v>
      </c>
      <c r="B3" s="6">
        <f aca="true" t="shared" si="0" ref="B3:B34">C3-E3+F3-H3+I3-K3+L3-N3+O3</f>
        <v>-14.760876873459331</v>
      </c>
      <c r="C3" s="30"/>
      <c r="D3" s="7"/>
      <c r="E3" s="8">
        <f>D3*D53</f>
        <v>0</v>
      </c>
      <c r="F3" s="30"/>
      <c r="G3" s="7"/>
      <c r="H3" s="8">
        <f>G3*G53</f>
        <v>0</v>
      </c>
      <c r="I3" s="30"/>
      <c r="J3" s="7"/>
      <c r="K3" s="8">
        <f>J3*J53</f>
        <v>0</v>
      </c>
      <c r="L3" s="30"/>
      <c r="M3" s="7"/>
      <c r="N3" s="8">
        <f>M3*M53</f>
        <v>0</v>
      </c>
      <c r="O3" s="6">
        <v>-14.760876873459331</v>
      </c>
    </row>
    <row r="4" spans="1:15" ht="14.25">
      <c r="A4" s="5" t="s">
        <v>412</v>
      </c>
      <c r="B4" s="6">
        <f t="shared" si="0"/>
        <v>31.064072391033825</v>
      </c>
      <c r="C4" s="30"/>
      <c r="D4" s="7"/>
      <c r="E4" s="8">
        <f>D4*D53</f>
        <v>0</v>
      </c>
      <c r="F4" s="30"/>
      <c r="G4" s="7">
        <v>1</v>
      </c>
      <c r="H4" s="8">
        <f>G4*G53</f>
        <v>17.444444444444443</v>
      </c>
      <c r="I4" s="30">
        <v>100</v>
      </c>
      <c r="J4" s="7">
        <v>1</v>
      </c>
      <c r="K4" s="8">
        <f>J4*J53</f>
        <v>18.352941176470587</v>
      </c>
      <c r="L4" s="30"/>
      <c r="M4" s="7"/>
      <c r="N4" s="8">
        <f>M4*M53</f>
        <v>0</v>
      </c>
      <c r="O4" s="6">
        <v>-33.13854198805114</v>
      </c>
    </row>
    <row r="5" spans="1:15" ht="14.25">
      <c r="A5" s="5" t="s">
        <v>258</v>
      </c>
      <c r="B5" s="6">
        <f t="shared" si="0"/>
        <v>159.14239498075148</v>
      </c>
      <c r="C5" s="30"/>
      <c r="D5" s="7"/>
      <c r="E5" s="8">
        <f>D5*D53</f>
        <v>0</v>
      </c>
      <c r="F5" s="30"/>
      <c r="G5" s="7">
        <v>1</v>
      </c>
      <c r="H5" s="8">
        <f>G5*G53</f>
        <v>17.444444444444443</v>
      </c>
      <c r="I5" s="30"/>
      <c r="J5" s="7"/>
      <c r="K5" s="8">
        <f>J5*J53</f>
        <v>0</v>
      </c>
      <c r="L5" s="30"/>
      <c r="M5" s="7"/>
      <c r="N5" s="8">
        <f>M5*M53</f>
        <v>0</v>
      </c>
      <c r="O5" s="6">
        <v>176.58683942519593</v>
      </c>
    </row>
    <row r="6" spans="1:15" ht="14.25">
      <c r="A6" s="5" t="s">
        <v>225</v>
      </c>
      <c r="B6" s="6">
        <f t="shared" si="0"/>
        <v>36.935383731529974</v>
      </c>
      <c r="C6" s="30"/>
      <c r="D6" s="7"/>
      <c r="E6" s="8">
        <f>D6*D53</f>
        <v>0</v>
      </c>
      <c r="F6" s="30"/>
      <c r="G6" s="7">
        <v>1</v>
      </c>
      <c r="H6" s="8">
        <f>G6*G53</f>
        <v>17.444444444444443</v>
      </c>
      <c r="I6" s="30"/>
      <c r="J6" s="7"/>
      <c r="K6" s="8">
        <f>J6*J53</f>
        <v>0</v>
      </c>
      <c r="L6" s="30"/>
      <c r="M6" s="7">
        <v>1</v>
      </c>
      <c r="N6" s="8">
        <f>M6*M53</f>
        <v>22.285714285714285</v>
      </c>
      <c r="O6" s="6">
        <v>76.6655424616887</v>
      </c>
    </row>
    <row r="7" spans="1:15" ht="14.25">
      <c r="A7" s="5" t="s">
        <v>413</v>
      </c>
      <c r="B7" s="6">
        <f t="shared" si="0"/>
        <v>-31.82861787738144</v>
      </c>
      <c r="C7" s="30"/>
      <c r="D7" s="7"/>
      <c r="E7" s="8">
        <f>D7*D53</f>
        <v>0</v>
      </c>
      <c r="F7" s="30"/>
      <c r="G7" s="7"/>
      <c r="H7" s="8">
        <f>G7*G53</f>
        <v>0</v>
      </c>
      <c r="I7" s="30"/>
      <c r="J7" s="7"/>
      <c r="K7" s="8">
        <f>J7*J53</f>
        <v>0</v>
      </c>
      <c r="L7" s="30"/>
      <c r="M7" s="7"/>
      <c r="N7" s="8">
        <f>M7*M53</f>
        <v>0</v>
      </c>
      <c r="O7" s="6">
        <v>-31.82861787738144</v>
      </c>
    </row>
    <row r="8" spans="1:15" ht="14.25">
      <c r="A8" s="5" t="s">
        <v>243</v>
      </c>
      <c r="B8" s="6">
        <f t="shared" si="0"/>
        <v>-15.431619616480262</v>
      </c>
      <c r="C8" s="30"/>
      <c r="D8" s="7"/>
      <c r="E8" s="8">
        <f>D8*D53</f>
        <v>0</v>
      </c>
      <c r="F8" s="30"/>
      <c r="G8" s="7"/>
      <c r="H8" s="8">
        <f>G8*G53</f>
        <v>0</v>
      </c>
      <c r="I8" s="30"/>
      <c r="J8" s="7">
        <v>1</v>
      </c>
      <c r="K8" s="8">
        <f>J8*J53</f>
        <v>18.352941176470587</v>
      </c>
      <c r="L8" s="30"/>
      <c r="M8" s="7">
        <v>1</v>
      </c>
      <c r="N8" s="8">
        <f>M8*M53</f>
        <v>22.285714285714285</v>
      </c>
      <c r="O8" s="6">
        <v>25.20703584570461</v>
      </c>
    </row>
    <row r="9" spans="1:15" ht="14.25">
      <c r="A9" s="5" t="s">
        <v>244</v>
      </c>
      <c r="B9" s="6">
        <f t="shared" si="0"/>
        <v>346.03978231837755</v>
      </c>
      <c r="C9" s="30"/>
      <c r="D9" s="7">
        <v>1</v>
      </c>
      <c r="E9" s="8">
        <f>D9*D53</f>
        <v>13.333333333333334</v>
      </c>
      <c r="F9" s="30">
        <v>300</v>
      </c>
      <c r="G9" s="7">
        <v>1</v>
      </c>
      <c r="H9" s="8">
        <f>G9*G53</f>
        <v>17.444444444444443</v>
      </c>
      <c r="I9" s="30"/>
      <c r="J9" s="7">
        <v>1</v>
      </c>
      <c r="K9" s="8">
        <f>J9*J53</f>
        <v>18.352941176470587</v>
      </c>
      <c r="L9" s="30"/>
      <c r="M9" s="7">
        <v>1</v>
      </c>
      <c r="N9" s="8">
        <f>M9*M53</f>
        <v>22.285714285714285</v>
      </c>
      <c r="O9" s="6">
        <v>117.45621555834018</v>
      </c>
    </row>
    <row r="10" spans="1:15" ht="14.25">
      <c r="A10" s="5" t="s">
        <v>617</v>
      </c>
      <c r="B10" s="6">
        <f t="shared" si="0"/>
        <v>35.78412698412698</v>
      </c>
      <c r="C10" s="30"/>
      <c r="D10" s="7"/>
      <c r="E10" s="8">
        <f>D10*D53</f>
        <v>0</v>
      </c>
      <c r="F10" s="30"/>
      <c r="G10" s="7"/>
      <c r="H10" s="8">
        <f>G10*G53</f>
        <v>0</v>
      </c>
      <c r="I10" s="30"/>
      <c r="J10" s="7"/>
      <c r="K10" s="8">
        <f>J10*J53</f>
        <v>0</v>
      </c>
      <c r="L10" s="30"/>
      <c r="M10" s="7"/>
      <c r="N10" s="8">
        <f>M10*M53</f>
        <v>0</v>
      </c>
      <c r="O10" s="6">
        <v>35.78412698412698</v>
      </c>
    </row>
    <row r="11" spans="1:15" ht="14.25">
      <c r="A11" s="5" t="s">
        <v>245</v>
      </c>
      <c r="B11" s="6">
        <f t="shared" si="0"/>
        <v>-40.60503724051233</v>
      </c>
      <c r="C11" s="30"/>
      <c r="D11" s="7"/>
      <c r="E11" s="8">
        <f>D11*D53</f>
        <v>0</v>
      </c>
      <c r="F11" s="30"/>
      <c r="G11" s="7">
        <v>1</v>
      </c>
      <c r="H11" s="8">
        <f>G11*G53</f>
        <v>17.444444444444443</v>
      </c>
      <c r="I11" s="30"/>
      <c r="J11" s="7"/>
      <c r="K11" s="8">
        <f>J11*J53</f>
        <v>0</v>
      </c>
      <c r="L11" s="30">
        <v>-15</v>
      </c>
      <c r="M11" s="7">
        <v>1</v>
      </c>
      <c r="N11" s="8">
        <f>M11*M53</f>
        <v>22.285714285714285</v>
      </c>
      <c r="O11" s="6">
        <v>14.125121489646393</v>
      </c>
    </row>
    <row r="12" spans="1:15" ht="14.25">
      <c r="A12" s="5" t="s">
        <v>246</v>
      </c>
      <c r="B12" s="6">
        <f t="shared" si="0"/>
        <v>1.4099464561695427</v>
      </c>
      <c r="C12" s="30"/>
      <c r="D12" s="7"/>
      <c r="E12" s="8">
        <f>D12*D53</f>
        <v>0</v>
      </c>
      <c r="F12" s="30"/>
      <c r="G12" s="7"/>
      <c r="H12" s="8">
        <f>G12*G53</f>
        <v>0</v>
      </c>
      <c r="I12" s="30"/>
      <c r="J12" s="7">
        <v>1</v>
      </c>
      <c r="K12" s="8">
        <f>J12*J53</f>
        <v>18.352941176470587</v>
      </c>
      <c r="L12" s="30"/>
      <c r="M12" s="7"/>
      <c r="N12" s="8">
        <f>M12*M53</f>
        <v>0</v>
      </c>
      <c r="O12" s="6">
        <v>19.76288763264013</v>
      </c>
    </row>
    <row r="13" spans="1:15" ht="14.25">
      <c r="A13" s="5" t="s">
        <v>176</v>
      </c>
      <c r="B13" s="6">
        <f t="shared" si="0"/>
        <v>16.604686873475366</v>
      </c>
      <c r="C13" s="30"/>
      <c r="D13" s="7"/>
      <c r="E13" s="8">
        <f>D13*D53</f>
        <v>0</v>
      </c>
      <c r="F13" s="30"/>
      <c r="G13" s="7"/>
      <c r="H13" s="8">
        <f>G13*G53</f>
        <v>0</v>
      </c>
      <c r="I13" s="30"/>
      <c r="J13" s="7"/>
      <c r="K13" s="8">
        <f>J13*J53</f>
        <v>0</v>
      </c>
      <c r="L13" s="30"/>
      <c r="M13" s="7"/>
      <c r="N13" s="8">
        <f>M13*M53</f>
        <v>0</v>
      </c>
      <c r="O13" s="6">
        <v>16.604686873475366</v>
      </c>
    </row>
    <row r="14" spans="1:15" ht="14.25">
      <c r="A14" s="5" t="s">
        <v>414</v>
      </c>
      <c r="B14" s="6">
        <f t="shared" si="0"/>
        <v>16.339716304359143</v>
      </c>
      <c r="C14" s="30"/>
      <c r="D14" s="7"/>
      <c r="E14" s="8">
        <f>D14*D53</f>
        <v>0</v>
      </c>
      <c r="F14" s="30"/>
      <c r="G14" s="7"/>
      <c r="H14" s="8">
        <f>G14*G53</f>
        <v>0</v>
      </c>
      <c r="I14" s="30"/>
      <c r="J14" s="7"/>
      <c r="K14" s="8">
        <f>J14*J53</f>
        <v>0</v>
      </c>
      <c r="L14" s="30"/>
      <c r="M14" s="7"/>
      <c r="N14" s="8">
        <f>M14*M53</f>
        <v>0</v>
      </c>
      <c r="O14" s="6">
        <v>16.339716304359143</v>
      </c>
    </row>
    <row r="15" spans="1:15" ht="14.25">
      <c r="A15" s="5" t="s">
        <v>226</v>
      </c>
      <c r="B15" s="6">
        <f t="shared" si="0"/>
        <v>45.14093651574716</v>
      </c>
      <c r="C15" s="30"/>
      <c r="D15" s="7"/>
      <c r="E15" s="8">
        <f>D15*D53</f>
        <v>0</v>
      </c>
      <c r="F15" s="30"/>
      <c r="G15" s="7"/>
      <c r="H15" s="8">
        <f>G15*G53</f>
        <v>0</v>
      </c>
      <c r="I15" s="30"/>
      <c r="J15" s="7">
        <v>1</v>
      </c>
      <c r="K15" s="8">
        <f>J15*J53</f>
        <v>18.352941176470587</v>
      </c>
      <c r="L15" s="30"/>
      <c r="M15" s="7">
        <v>1</v>
      </c>
      <c r="N15" s="8">
        <f>M15*M53</f>
        <v>22.285714285714285</v>
      </c>
      <c r="O15" s="6">
        <v>85.77959197793203</v>
      </c>
    </row>
    <row r="16" spans="1:15" ht="14.25">
      <c r="A16" s="5" t="s">
        <v>179</v>
      </c>
      <c r="B16" s="6">
        <f t="shared" si="0"/>
        <v>124.04945676866298</v>
      </c>
      <c r="C16" s="30"/>
      <c r="D16" s="7"/>
      <c r="E16" s="8">
        <f>D16*D53</f>
        <v>0</v>
      </c>
      <c r="F16" s="30"/>
      <c r="G16" s="7">
        <v>1</v>
      </c>
      <c r="H16" s="8">
        <f>G16*G53</f>
        <v>17.444444444444443</v>
      </c>
      <c r="I16" s="30"/>
      <c r="J16" s="7"/>
      <c r="K16" s="8">
        <f>J16*J53</f>
        <v>0</v>
      </c>
      <c r="L16" s="30"/>
      <c r="M16" s="7"/>
      <c r="N16" s="8">
        <f>M16*M53</f>
        <v>0</v>
      </c>
      <c r="O16" s="6">
        <v>141.49390121310742</v>
      </c>
    </row>
    <row r="17" spans="1:15" ht="14.25">
      <c r="A17" s="5" t="s">
        <v>415</v>
      </c>
      <c r="B17" s="6">
        <f t="shared" si="0"/>
        <v>58.360968014098034</v>
      </c>
      <c r="C17" s="30">
        <v>-22.5</v>
      </c>
      <c r="D17" s="7">
        <v>1</v>
      </c>
      <c r="E17" s="8">
        <f>D17*D53</f>
        <v>13.333333333333334</v>
      </c>
      <c r="F17" s="30">
        <v>-17.5</v>
      </c>
      <c r="G17" s="7">
        <v>1</v>
      </c>
      <c r="H17" s="8">
        <f>G17*G53</f>
        <v>17.444444444444443</v>
      </c>
      <c r="I17" s="30">
        <v>-18</v>
      </c>
      <c r="J17" s="7">
        <v>1</v>
      </c>
      <c r="K17" s="8">
        <f>J17*J53</f>
        <v>18.352941176470587</v>
      </c>
      <c r="L17" s="30"/>
      <c r="M17" s="7"/>
      <c r="N17" s="8">
        <f>M17*M53</f>
        <v>0</v>
      </c>
      <c r="O17" s="6">
        <v>165.4916869683464</v>
      </c>
    </row>
    <row r="18" spans="1:15" ht="14.25">
      <c r="A18" s="5" t="s">
        <v>250</v>
      </c>
      <c r="B18" s="6">
        <f t="shared" si="0"/>
        <v>-16.324451590610614</v>
      </c>
      <c r="C18" s="30"/>
      <c r="D18" s="7"/>
      <c r="E18" s="8">
        <f>D18*D53</f>
        <v>0</v>
      </c>
      <c r="F18" s="30"/>
      <c r="G18" s="7"/>
      <c r="H18" s="8">
        <f>G18*G53</f>
        <v>0</v>
      </c>
      <c r="I18" s="30"/>
      <c r="J18" s="7"/>
      <c r="K18" s="8">
        <f>J18*J53</f>
        <v>0</v>
      </c>
      <c r="L18" s="30"/>
      <c r="M18" s="7"/>
      <c r="N18" s="8">
        <f>M18*M53</f>
        <v>0</v>
      </c>
      <c r="O18" s="6">
        <v>-16.324451590610614</v>
      </c>
    </row>
    <row r="19" spans="1:15" ht="14.25">
      <c r="A19" s="5" t="s">
        <v>416</v>
      </c>
      <c r="B19" s="6">
        <f t="shared" si="0"/>
        <v>445.6507080423587</v>
      </c>
      <c r="C19" s="30">
        <v>112.5</v>
      </c>
      <c r="D19" s="7">
        <v>1</v>
      </c>
      <c r="E19" s="8">
        <f>D19*D53</f>
        <v>13.333333333333334</v>
      </c>
      <c r="F19" s="30"/>
      <c r="G19" s="7">
        <v>1</v>
      </c>
      <c r="H19" s="8">
        <f>G19*G53</f>
        <v>17.444444444444443</v>
      </c>
      <c r="I19" s="30">
        <v>90</v>
      </c>
      <c r="J19" s="7">
        <v>1</v>
      </c>
      <c r="K19" s="8">
        <f>J19*J53</f>
        <v>18.352941176470587</v>
      </c>
      <c r="L19" s="30"/>
      <c r="M19" s="7"/>
      <c r="N19" s="8">
        <f>M19*M53</f>
        <v>0</v>
      </c>
      <c r="O19" s="6">
        <v>292.2814269966071</v>
      </c>
    </row>
    <row r="20" spans="1:15" ht="14.25">
      <c r="A20" s="5" t="s">
        <v>259</v>
      </c>
      <c r="B20" s="6">
        <f t="shared" si="0"/>
        <v>4.400956867873004</v>
      </c>
      <c r="C20" s="30"/>
      <c r="D20" s="7"/>
      <c r="E20" s="8">
        <f>D20*D53</f>
        <v>0</v>
      </c>
      <c r="F20" s="30"/>
      <c r="G20" s="7"/>
      <c r="H20" s="8">
        <f>G20*G53</f>
        <v>0</v>
      </c>
      <c r="I20" s="30"/>
      <c r="J20" s="7"/>
      <c r="K20" s="8">
        <f>J20*J53</f>
        <v>0</v>
      </c>
      <c r="L20" s="30"/>
      <c r="M20" s="7"/>
      <c r="N20" s="8">
        <f>M20*M53</f>
        <v>0</v>
      </c>
      <c r="O20" s="6">
        <v>4.400956867873004</v>
      </c>
    </row>
    <row r="21" spans="1:15" ht="14.25">
      <c r="A21" s="5" t="s">
        <v>228</v>
      </c>
      <c r="B21" s="6">
        <f t="shared" si="0"/>
        <v>-10.875462899673408</v>
      </c>
      <c r="C21" s="30"/>
      <c r="D21" s="7">
        <v>1</v>
      </c>
      <c r="E21" s="8">
        <f>D21*D53</f>
        <v>13.333333333333334</v>
      </c>
      <c r="F21" s="30"/>
      <c r="G21" s="7"/>
      <c r="H21" s="8">
        <f>G21*G53</f>
        <v>0</v>
      </c>
      <c r="I21" s="30"/>
      <c r="J21" s="7"/>
      <c r="K21" s="8">
        <f>J21*J53</f>
        <v>0</v>
      </c>
      <c r="L21" s="30"/>
      <c r="M21" s="7"/>
      <c r="N21" s="8">
        <f>M21*M53</f>
        <v>0</v>
      </c>
      <c r="O21" s="6">
        <v>2.4578704336599255</v>
      </c>
    </row>
    <row r="22" spans="1:15" ht="14.25">
      <c r="A22" s="5" t="s">
        <v>229</v>
      </c>
      <c r="B22" s="6">
        <f t="shared" si="0"/>
        <v>7.205335592272931</v>
      </c>
      <c r="C22" s="30"/>
      <c r="D22" s="7">
        <v>1</v>
      </c>
      <c r="E22" s="8">
        <f>D22*D53</f>
        <v>13.333333333333334</v>
      </c>
      <c r="F22" s="30"/>
      <c r="G22" s="7">
        <v>1</v>
      </c>
      <c r="H22" s="8">
        <f>G22*G53</f>
        <v>17.444444444444443</v>
      </c>
      <c r="I22" s="30"/>
      <c r="J22" s="7">
        <v>1</v>
      </c>
      <c r="K22" s="8">
        <f>J22*J53</f>
        <v>18.352941176470587</v>
      </c>
      <c r="L22" s="30"/>
      <c r="M22" s="7"/>
      <c r="N22" s="8">
        <f>M22*M53</f>
        <v>0</v>
      </c>
      <c r="O22" s="6">
        <v>56.3360545465213</v>
      </c>
    </row>
    <row r="23" spans="1:15" ht="14.25">
      <c r="A23" s="5" t="s">
        <v>230</v>
      </c>
      <c r="B23" s="6">
        <f t="shared" si="0"/>
        <v>57.17730130570861</v>
      </c>
      <c r="C23" s="30"/>
      <c r="D23" s="7"/>
      <c r="E23" s="8">
        <f>D23*D53</f>
        <v>0</v>
      </c>
      <c r="F23" s="30"/>
      <c r="G23" s="7"/>
      <c r="H23" s="8">
        <f>G23*G53</f>
        <v>0</v>
      </c>
      <c r="I23" s="30"/>
      <c r="J23" s="7"/>
      <c r="K23" s="8">
        <f>J23*J53</f>
        <v>0</v>
      </c>
      <c r="L23" s="30"/>
      <c r="M23" s="7"/>
      <c r="N23" s="8">
        <f>M23*M53</f>
        <v>0</v>
      </c>
      <c r="O23" s="6">
        <v>57.17730130570861</v>
      </c>
    </row>
    <row r="24" spans="1:15" ht="14.25">
      <c r="A24" s="5" t="s">
        <v>231</v>
      </c>
      <c r="B24" s="6">
        <f t="shared" si="0"/>
        <v>-5.790074659639867</v>
      </c>
      <c r="C24" s="30"/>
      <c r="D24" s="7"/>
      <c r="E24" s="8">
        <f>D24*D53</f>
        <v>0</v>
      </c>
      <c r="F24" s="30"/>
      <c r="G24" s="7"/>
      <c r="H24" s="8">
        <f>G24*G53</f>
        <v>0</v>
      </c>
      <c r="I24" s="30"/>
      <c r="J24" s="7"/>
      <c r="K24" s="8">
        <f>J24*J53</f>
        <v>0</v>
      </c>
      <c r="L24" s="30"/>
      <c r="M24" s="7"/>
      <c r="N24" s="8">
        <f>M24*M53</f>
        <v>0</v>
      </c>
      <c r="O24" s="6">
        <v>-5.790074659639867</v>
      </c>
    </row>
    <row r="25" spans="1:15" ht="14.25">
      <c r="A25" s="5" t="s">
        <v>232</v>
      </c>
      <c r="B25" s="6">
        <f t="shared" si="0"/>
        <v>18.60816817459063</v>
      </c>
      <c r="C25" s="30">
        <v>177.5</v>
      </c>
      <c r="D25" s="7">
        <v>1</v>
      </c>
      <c r="E25" s="8">
        <f>D25*D53</f>
        <v>13.333333333333334</v>
      </c>
      <c r="F25" s="30"/>
      <c r="G25" s="7"/>
      <c r="H25" s="8">
        <f>G25*G53</f>
        <v>0</v>
      </c>
      <c r="I25" s="30"/>
      <c r="J25" s="7"/>
      <c r="K25" s="8">
        <f>J25*J53</f>
        <v>0</v>
      </c>
      <c r="L25" s="30">
        <v>-15</v>
      </c>
      <c r="M25" s="7">
        <v>1</v>
      </c>
      <c r="N25" s="8">
        <f>M25*M53</f>
        <v>22.285714285714285</v>
      </c>
      <c r="O25" s="6">
        <v>-108.27278420636175</v>
      </c>
    </row>
    <row r="26" spans="1:15" ht="14.25">
      <c r="A26" s="5" t="s">
        <v>233</v>
      </c>
      <c r="B26" s="6">
        <f t="shared" si="0"/>
        <v>93.52630869453046</v>
      </c>
      <c r="C26" s="30"/>
      <c r="D26" s="7"/>
      <c r="E26" s="8">
        <f>D26*D53</f>
        <v>0</v>
      </c>
      <c r="F26" s="30"/>
      <c r="G26" s="7"/>
      <c r="H26" s="8">
        <f>G26*G53</f>
        <v>0</v>
      </c>
      <c r="I26" s="30"/>
      <c r="J26" s="7"/>
      <c r="K26" s="8">
        <f>J26*J53</f>
        <v>0</v>
      </c>
      <c r="L26" s="30"/>
      <c r="M26" s="7"/>
      <c r="N26" s="8">
        <f>M26*M53</f>
        <v>0</v>
      </c>
      <c r="O26" s="6">
        <v>93.52630869453046</v>
      </c>
    </row>
    <row r="27" spans="1:15" ht="14.25">
      <c r="A27" s="5" t="s">
        <v>234</v>
      </c>
      <c r="B27" s="6">
        <f t="shared" si="0"/>
        <v>44.00893146057678</v>
      </c>
      <c r="C27" s="30"/>
      <c r="D27" s="7"/>
      <c r="E27" s="8">
        <f>D27*D53</f>
        <v>0</v>
      </c>
      <c r="F27" s="30"/>
      <c r="G27" s="7">
        <v>1</v>
      </c>
      <c r="H27" s="8">
        <f>G27*G53</f>
        <v>17.444444444444443</v>
      </c>
      <c r="I27" s="30"/>
      <c r="J27" s="7">
        <v>1</v>
      </c>
      <c r="K27" s="8">
        <f>J27*J53</f>
        <v>18.352941176470587</v>
      </c>
      <c r="L27" s="30"/>
      <c r="M27" s="7"/>
      <c r="N27" s="8">
        <f>M27*M53</f>
        <v>0</v>
      </c>
      <c r="O27" s="6">
        <v>79.80631708149181</v>
      </c>
    </row>
    <row r="28" spans="1:15" ht="14.25">
      <c r="A28" s="5" t="s">
        <v>235</v>
      </c>
      <c r="B28" s="6">
        <f t="shared" si="0"/>
        <v>29.995781238360877</v>
      </c>
      <c r="C28" s="30"/>
      <c r="D28" s="7"/>
      <c r="E28" s="8">
        <f>D28*D53</f>
        <v>0</v>
      </c>
      <c r="F28" s="30"/>
      <c r="G28" s="7"/>
      <c r="H28" s="8">
        <f>G28*G53</f>
        <v>0</v>
      </c>
      <c r="I28" s="30"/>
      <c r="J28" s="7"/>
      <c r="K28" s="8">
        <f>J28*J53</f>
        <v>0</v>
      </c>
      <c r="L28" s="30"/>
      <c r="M28" s="7"/>
      <c r="N28" s="8">
        <f>M28*M53</f>
        <v>0</v>
      </c>
      <c r="O28" s="6">
        <v>29.995781238360877</v>
      </c>
    </row>
    <row r="29" spans="1:16" ht="14.25">
      <c r="A29" s="5" t="s">
        <v>417</v>
      </c>
      <c r="B29" s="6">
        <f t="shared" si="0"/>
        <v>39.2</v>
      </c>
      <c r="C29" s="30"/>
      <c r="D29" s="7"/>
      <c r="E29" s="8">
        <f>D29*D53</f>
        <v>0</v>
      </c>
      <c r="F29" s="30"/>
      <c r="G29" s="7"/>
      <c r="H29" s="8">
        <f>G29*G53</f>
        <v>0</v>
      </c>
      <c r="I29" s="30"/>
      <c r="J29" s="7"/>
      <c r="K29" s="8">
        <f>J29*J53</f>
        <v>0</v>
      </c>
      <c r="L29" s="30"/>
      <c r="M29" s="7"/>
      <c r="N29" s="8">
        <f>M29*M53</f>
        <v>0</v>
      </c>
      <c r="O29" s="6">
        <v>39.2</v>
      </c>
      <c r="P29"/>
    </row>
    <row r="30" spans="1:15" ht="14.25">
      <c r="A30" s="5" t="s">
        <v>260</v>
      </c>
      <c r="B30" s="6">
        <f t="shared" si="0"/>
        <v>-47.4808762617303</v>
      </c>
      <c r="C30" s="30"/>
      <c r="D30" s="7"/>
      <c r="E30" s="8">
        <f>D30*D53</f>
        <v>0</v>
      </c>
      <c r="F30" s="30"/>
      <c r="G30" s="7"/>
      <c r="H30" s="8">
        <f>G30*G53</f>
        <v>0</v>
      </c>
      <c r="I30" s="30"/>
      <c r="J30" s="7">
        <v>1</v>
      </c>
      <c r="K30" s="8">
        <f>J30*J53</f>
        <v>18.352941176470587</v>
      </c>
      <c r="L30" s="30"/>
      <c r="M30" s="7"/>
      <c r="N30" s="8">
        <f>M30*M53</f>
        <v>0</v>
      </c>
      <c r="O30" s="6">
        <v>-29.12793508525972</v>
      </c>
    </row>
    <row r="31" spans="1:15" ht="14.25">
      <c r="A31" s="5" t="s">
        <v>261</v>
      </c>
      <c r="B31" s="6">
        <f t="shared" si="0"/>
        <v>27.238359682141674</v>
      </c>
      <c r="C31" s="30"/>
      <c r="D31" s="7"/>
      <c r="E31" s="8">
        <f>D31*D53</f>
        <v>0</v>
      </c>
      <c r="F31" s="30"/>
      <c r="G31" s="7"/>
      <c r="H31" s="8">
        <f>G31*G53</f>
        <v>0</v>
      </c>
      <c r="I31" s="30"/>
      <c r="J31" s="7"/>
      <c r="K31" s="8">
        <f>J31*J53</f>
        <v>0</v>
      </c>
      <c r="L31" s="30"/>
      <c r="M31" s="7"/>
      <c r="N31" s="8">
        <f>M31*M53</f>
        <v>0</v>
      </c>
      <c r="O31" s="6">
        <v>27.238359682141674</v>
      </c>
    </row>
    <row r="32" spans="1:15" ht="14.25">
      <c r="A32" s="5" t="s">
        <v>195</v>
      </c>
      <c r="B32" s="6">
        <f t="shared" si="0"/>
        <v>3.741282141503625</v>
      </c>
      <c r="C32" s="30"/>
      <c r="D32" s="7"/>
      <c r="E32" s="8">
        <f>D32*D53</f>
        <v>0</v>
      </c>
      <c r="F32" s="30">
        <v>-17.5</v>
      </c>
      <c r="G32" s="7">
        <v>1</v>
      </c>
      <c r="H32" s="8">
        <f>G32*G53</f>
        <v>17.444444444444443</v>
      </c>
      <c r="I32" s="30"/>
      <c r="J32" s="7">
        <v>1</v>
      </c>
      <c r="K32" s="8">
        <f>J32*J53</f>
        <v>18.352941176470587</v>
      </c>
      <c r="L32" s="30"/>
      <c r="M32" s="7"/>
      <c r="N32" s="8">
        <f>M32*M53</f>
        <v>0</v>
      </c>
      <c r="O32" s="6">
        <v>57.038667762418655</v>
      </c>
    </row>
    <row r="33" spans="1:15" ht="14.25">
      <c r="A33" s="5" t="s">
        <v>196</v>
      </c>
      <c r="B33" s="6">
        <f t="shared" si="0"/>
        <v>36.53333333333333</v>
      </c>
      <c r="C33" s="30"/>
      <c r="D33" s="7"/>
      <c r="E33" s="8">
        <f>D33*D53</f>
        <v>0</v>
      </c>
      <c r="F33" s="30"/>
      <c r="G33" s="7"/>
      <c r="H33" s="8">
        <f>G33*G53</f>
        <v>0</v>
      </c>
      <c r="I33" s="30"/>
      <c r="J33" s="7"/>
      <c r="K33" s="8">
        <f>J33*J53</f>
        <v>0</v>
      </c>
      <c r="L33" s="30"/>
      <c r="M33" s="7"/>
      <c r="N33" s="8">
        <f>M33*M53</f>
        <v>0</v>
      </c>
      <c r="O33" s="6">
        <v>36.53333333333333</v>
      </c>
    </row>
    <row r="34" spans="1:15" ht="14.25">
      <c r="A34" s="5" t="s">
        <v>264</v>
      </c>
      <c r="B34" s="6">
        <f t="shared" si="0"/>
        <v>89.99840588666181</v>
      </c>
      <c r="C34" s="30"/>
      <c r="D34" s="7"/>
      <c r="E34" s="8">
        <f>D34*D53</f>
        <v>0</v>
      </c>
      <c r="F34" s="30"/>
      <c r="G34" s="7"/>
      <c r="H34" s="8">
        <f>G34*G53</f>
        <v>0</v>
      </c>
      <c r="I34" s="30"/>
      <c r="J34" s="7"/>
      <c r="K34" s="8">
        <f>J34*J53</f>
        <v>0</v>
      </c>
      <c r="L34" s="30"/>
      <c r="M34" s="7"/>
      <c r="N34" s="8">
        <f>M34*M53</f>
        <v>0</v>
      </c>
      <c r="O34" s="6">
        <v>89.99840588666181</v>
      </c>
    </row>
    <row r="35" spans="1:15" ht="14.25">
      <c r="A35" s="5" t="s">
        <v>198</v>
      </c>
      <c r="B35" s="6">
        <f>C35-E35+F35-H35+I35-K35+L35-N35+O35</f>
        <v>41.788900834696975</v>
      </c>
      <c r="C35" s="30"/>
      <c r="D35" s="7"/>
      <c r="E35" s="8">
        <f>D35*D53</f>
        <v>0</v>
      </c>
      <c r="F35" s="30"/>
      <c r="G35" s="7"/>
      <c r="H35" s="8">
        <f>G35*G53</f>
        <v>0</v>
      </c>
      <c r="I35" s="30"/>
      <c r="J35" s="7"/>
      <c r="K35" s="8">
        <f>J35*J53</f>
        <v>0</v>
      </c>
      <c r="L35" s="30"/>
      <c r="M35" s="7"/>
      <c r="N35" s="8">
        <f>M35*M53</f>
        <v>0</v>
      </c>
      <c r="O35" s="6">
        <v>41.788900834696975</v>
      </c>
    </row>
    <row r="36" spans="1:15" ht="14.25">
      <c r="A36" s="5" t="s">
        <v>266</v>
      </c>
      <c r="B36" s="6">
        <f>C36-E36+F36-H36+I36-K36+L36-N36+O36</f>
        <v>721.2270475456417</v>
      </c>
      <c r="C36" s="30">
        <v>-22.5</v>
      </c>
      <c r="D36" s="7">
        <v>1</v>
      </c>
      <c r="E36" s="8">
        <f>D36*D53</f>
        <v>13.333333333333334</v>
      </c>
      <c r="F36" s="30">
        <v>87.5</v>
      </c>
      <c r="G36" s="7">
        <v>1</v>
      </c>
      <c r="H36" s="8">
        <f>G36*G53</f>
        <v>17.444444444444443</v>
      </c>
      <c r="I36" s="30">
        <v>-18</v>
      </c>
      <c r="J36" s="7">
        <v>1</v>
      </c>
      <c r="K36" s="8">
        <f>J36*J53</f>
        <v>18.352941176470587</v>
      </c>
      <c r="L36" s="30">
        <v>360</v>
      </c>
      <c r="M36" s="7">
        <v>1</v>
      </c>
      <c r="N36" s="8">
        <f>M36*M53</f>
        <v>22.285714285714285</v>
      </c>
      <c r="O36" s="6">
        <v>385.6434807856043</v>
      </c>
    </row>
    <row r="37" spans="1:15" ht="14.25">
      <c r="A37" s="5" t="s">
        <v>200</v>
      </c>
      <c r="B37" s="6">
        <f aca="true" t="shared" si="1" ref="B37:B51">C37-E37+F37-H37+I37-K37+L37-N37+O37</f>
        <v>15.04103378831769</v>
      </c>
      <c r="C37" s="30"/>
      <c r="D37" s="7"/>
      <c r="E37" s="8">
        <f>D37*D53</f>
        <v>0</v>
      </c>
      <c r="F37" s="30"/>
      <c r="G37" s="7"/>
      <c r="H37" s="8">
        <f>G37*G53</f>
        <v>0</v>
      </c>
      <c r="I37" s="30">
        <v>282</v>
      </c>
      <c r="J37" s="7">
        <v>1</v>
      </c>
      <c r="K37" s="8">
        <f>J37*J53</f>
        <v>18.352941176470587</v>
      </c>
      <c r="L37" s="30">
        <v>-15</v>
      </c>
      <c r="M37" s="7">
        <v>1</v>
      </c>
      <c r="N37" s="8">
        <f>M37*M53</f>
        <v>22.285714285714285</v>
      </c>
      <c r="O37" s="6">
        <v>-211.32031074949742</v>
      </c>
    </row>
    <row r="38" spans="1:15" ht="14.25">
      <c r="A38" s="5" t="s">
        <v>268</v>
      </c>
      <c r="B38" s="6">
        <f t="shared" si="1"/>
        <v>-1.8687888109388098</v>
      </c>
      <c r="C38" s="30"/>
      <c r="D38" s="7">
        <v>1</v>
      </c>
      <c r="E38" s="8">
        <f>D38*D53</f>
        <v>13.333333333333334</v>
      </c>
      <c r="F38" s="30"/>
      <c r="G38" s="7">
        <v>1</v>
      </c>
      <c r="H38" s="8">
        <f>G38*G53</f>
        <v>17.444444444444443</v>
      </c>
      <c r="I38" s="30"/>
      <c r="J38" s="7">
        <v>1</v>
      </c>
      <c r="K38" s="8">
        <f>J38*J53</f>
        <v>18.352941176470587</v>
      </c>
      <c r="L38" s="30"/>
      <c r="M38" s="7">
        <v>1</v>
      </c>
      <c r="N38" s="8">
        <f>M38*M53</f>
        <v>22.285714285714285</v>
      </c>
      <c r="O38" s="6">
        <v>69.54764442902385</v>
      </c>
    </row>
    <row r="39" spans="1:15" ht="14.25">
      <c r="A39" s="5" t="s">
        <v>269</v>
      </c>
      <c r="B39" s="6">
        <f t="shared" si="1"/>
        <v>26.74923496753837</v>
      </c>
      <c r="C39" s="30">
        <v>-22.5</v>
      </c>
      <c r="D39" s="7">
        <v>1</v>
      </c>
      <c r="E39" s="8">
        <f>D39*D53</f>
        <v>13.333333333333334</v>
      </c>
      <c r="F39" s="30">
        <v>-17.5</v>
      </c>
      <c r="G39" s="7">
        <v>1</v>
      </c>
      <c r="H39" s="8">
        <f>G39*G53</f>
        <v>17.444444444444443</v>
      </c>
      <c r="I39" s="30">
        <v>-18</v>
      </c>
      <c r="J39" s="7">
        <v>1</v>
      </c>
      <c r="K39" s="8">
        <f>J39*J53</f>
        <v>18.352941176470587</v>
      </c>
      <c r="L39" s="30">
        <v>-15</v>
      </c>
      <c r="M39" s="7">
        <v>1</v>
      </c>
      <c r="N39" s="8">
        <f>M39*M53</f>
        <v>22.285714285714285</v>
      </c>
      <c r="O39" s="6">
        <v>171.165668207501</v>
      </c>
    </row>
    <row r="40" spans="1:15" ht="14.25">
      <c r="A40" s="5" t="s">
        <v>203</v>
      </c>
      <c r="B40" s="6">
        <f t="shared" si="1"/>
        <v>386.77836734060594</v>
      </c>
      <c r="C40" s="30"/>
      <c r="D40" s="7"/>
      <c r="E40" s="8">
        <f>D40*D53</f>
        <v>0</v>
      </c>
      <c r="F40" s="30">
        <v>-17.5</v>
      </c>
      <c r="G40" s="7"/>
      <c r="H40" s="8">
        <f>G40*G53</f>
        <v>0</v>
      </c>
      <c r="I40" s="30"/>
      <c r="J40" s="7"/>
      <c r="K40" s="8">
        <f>J40*J53</f>
        <v>0</v>
      </c>
      <c r="L40" s="30"/>
      <c r="M40" s="7">
        <v>1</v>
      </c>
      <c r="N40" s="8">
        <f>M40*M53</f>
        <v>22.285714285714285</v>
      </c>
      <c r="O40" s="6">
        <v>426.5640816263202</v>
      </c>
    </row>
    <row r="41" spans="1:15" ht="14.25">
      <c r="A41" s="5" t="s">
        <v>204</v>
      </c>
      <c r="B41" s="6">
        <f t="shared" si="1"/>
        <v>19.26998353178979</v>
      </c>
      <c r="C41" s="30">
        <v>-22.5</v>
      </c>
      <c r="D41" s="7">
        <v>1</v>
      </c>
      <c r="E41" s="8">
        <f>D41*D53</f>
        <v>13.333333333333334</v>
      </c>
      <c r="F41" s="30">
        <v>-17.5</v>
      </c>
      <c r="G41" s="7">
        <v>1</v>
      </c>
      <c r="H41" s="8">
        <f>G41*G53</f>
        <v>17.444444444444443</v>
      </c>
      <c r="I41" s="30">
        <v>-18</v>
      </c>
      <c r="J41" s="7">
        <v>1</v>
      </c>
      <c r="K41" s="8">
        <f>J41*J53</f>
        <v>18.352941176470587</v>
      </c>
      <c r="L41" s="30"/>
      <c r="M41" s="7">
        <v>1</v>
      </c>
      <c r="N41" s="8">
        <f>M41*M53</f>
        <v>22.285714285714285</v>
      </c>
      <c r="O41" s="6">
        <v>148.68641677175242</v>
      </c>
    </row>
    <row r="42" spans="1:15" ht="14.25">
      <c r="A42" s="5" t="s">
        <v>271</v>
      </c>
      <c r="B42" s="6">
        <f t="shared" si="1"/>
        <v>152.92815371762737</v>
      </c>
      <c r="C42" s="30"/>
      <c r="D42" s="7"/>
      <c r="E42" s="8">
        <f>D42*D53</f>
        <v>0</v>
      </c>
      <c r="F42" s="30"/>
      <c r="G42" s="7"/>
      <c r="H42" s="8">
        <f>G42*G53</f>
        <v>0</v>
      </c>
      <c r="I42" s="30"/>
      <c r="J42" s="7"/>
      <c r="K42" s="8">
        <f>J42*J53</f>
        <v>0</v>
      </c>
      <c r="L42" s="30"/>
      <c r="M42" s="7"/>
      <c r="N42" s="8">
        <f>M42*M53</f>
        <v>0</v>
      </c>
      <c r="O42" s="6">
        <v>152.92815371762737</v>
      </c>
    </row>
    <row r="43" spans="1:16" ht="14.25">
      <c r="A43" s="5" t="s">
        <v>272</v>
      </c>
      <c r="B43" s="6">
        <f t="shared" si="1"/>
        <v>137.1511695906433</v>
      </c>
      <c r="C43" s="30"/>
      <c r="D43" s="7">
        <v>1</v>
      </c>
      <c r="E43" s="8">
        <f>D43*D53</f>
        <v>13.333333333333334</v>
      </c>
      <c r="F43" s="30"/>
      <c r="G43" s="7">
        <v>1</v>
      </c>
      <c r="H43" s="8">
        <f>G43*G53</f>
        <v>17.444444444444443</v>
      </c>
      <c r="I43" s="30"/>
      <c r="J43" s="7"/>
      <c r="K43" s="8">
        <f>J43*J53</f>
        <v>0</v>
      </c>
      <c r="L43" s="30"/>
      <c r="M43" s="7"/>
      <c r="N43" s="8">
        <f>M43*M53</f>
        <v>0</v>
      </c>
      <c r="O43" s="6">
        <v>167.92894736842106</v>
      </c>
      <c r="P43"/>
    </row>
    <row r="44" spans="1:15" ht="14.25">
      <c r="A44" s="5" t="s">
        <v>273</v>
      </c>
      <c r="B44" s="6">
        <f t="shared" si="1"/>
        <v>14.113894711202542</v>
      </c>
      <c r="C44" s="30"/>
      <c r="D44" s="7"/>
      <c r="E44" s="8">
        <f>D44*D53</f>
        <v>0</v>
      </c>
      <c r="F44" s="30"/>
      <c r="G44" s="7"/>
      <c r="H44" s="8">
        <f>G44*G53</f>
        <v>0</v>
      </c>
      <c r="I44" s="30"/>
      <c r="J44" s="7"/>
      <c r="K44" s="8">
        <f>J44*J53</f>
        <v>0</v>
      </c>
      <c r="L44" s="30"/>
      <c r="M44" s="7"/>
      <c r="N44" s="8">
        <f>M44*M53</f>
        <v>0</v>
      </c>
      <c r="O44" s="6">
        <v>14.113894711202542</v>
      </c>
    </row>
    <row r="45" spans="1:16" ht="14.25">
      <c r="A45" s="5" t="s">
        <v>208</v>
      </c>
      <c r="B45" s="6">
        <f t="shared" si="1"/>
        <v>11.390361365806992</v>
      </c>
      <c r="C45" s="30"/>
      <c r="D45" s="7"/>
      <c r="E45" s="8">
        <f>D45*D53</f>
        <v>0</v>
      </c>
      <c r="F45" s="30"/>
      <c r="G45" s="7"/>
      <c r="H45" s="8">
        <f>G45*G53</f>
        <v>0</v>
      </c>
      <c r="I45" s="30"/>
      <c r="J45" s="7"/>
      <c r="K45" s="8">
        <f>J45*J53</f>
        <v>0</v>
      </c>
      <c r="L45" s="30"/>
      <c r="M45" s="7"/>
      <c r="N45" s="8">
        <f>M45*M53</f>
        <v>0</v>
      </c>
      <c r="O45" s="6">
        <v>11.390361365806992</v>
      </c>
      <c r="P45" s="7"/>
    </row>
    <row r="46" spans="1:15" ht="14.25">
      <c r="A46" s="5" t="s">
        <v>618</v>
      </c>
      <c r="B46" s="6">
        <f t="shared" si="1"/>
        <v>47.58941742348526</v>
      </c>
      <c r="C46" s="30"/>
      <c r="D46" s="7"/>
      <c r="E46" s="8">
        <f>D46*D53</f>
        <v>0</v>
      </c>
      <c r="F46" s="30"/>
      <c r="G46" s="7"/>
      <c r="H46" s="8">
        <f>G46*G53</f>
        <v>0</v>
      </c>
      <c r="I46" s="30"/>
      <c r="J46" s="7">
        <v>1</v>
      </c>
      <c r="K46" s="8">
        <f>J46*J53</f>
        <v>18.352941176470587</v>
      </c>
      <c r="L46" s="30"/>
      <c r="M46" s="7">
        <v>1</v>
      </c>
      <c r="N46" s="8">
        <f>M46*M53</f>
        <v>22.285714285714285</v>
      </c>
      <c r="O46" s="6">
        <v>88.22807288567013</v>
      </c>
    </row>
    <row r="47" spans="1:15" ht="14.25">
      <c r="A47" s="5" t="s">
        <v>619</v>
      </c>
      <c r="B47" s="6">
        <f t="shared" si="1"/>
        <v>54.18207698734014</v>
      </c>
      <c r="C47" s="30"/>
      <c r="D47" s="7">
        <v>1</v>
      </c>
      <c r="E47" s="8">
        <f>D47*D53</f>
        <v>13.333333333333334</v>
      </c>
      <c r="F47" s="30"/>
      <c r="G47" s="7">
        <v>1</v>
      </c>
      <c r="H47" s="8">
        <f>G47*G53</f>
        <v>17.444444444444443</v>
      </c>
      <c r="I47" s="30"/>
      <c r="J47" s="7"/>
      <c r="K47" s="8">
        <f>J47*J53</f>
        <v>0</v>
      </c>
      <c r="L47" s="30"/>
      <c r="M47" s="7">
        <v>1</v>
      </c>
      <c r="N47" s="8">
        <f>M47*M53</f>
        <v>22.285714285714285</v>
      </c>
      <c r="O47" s="6">
        <v>107.2455690508322</v>
      </c>
    </row>
    <row r="48" spans="1:15" ht="14.25">
      <c r="A48" s="5" t="s">
        <v>418</v>
      </c>
      <c r="B48" s="6">
        <f t="shared" si="1"/>
        <v>-23.772825254178027</v>
      </c>
      <c r="C48" s="30"/>
      <c r="D48" s="7"/>
      <c r="E48" s="8">
        <f>D48*D53</f>
        <v>0</v>
      </c>
      <c r="F48" s="30"/>
      <c r="G48" s="7"/>
      <c r="H48" s="8">
        <f>G48*G53</f>
        <v>0</v>
      </c>
      <c r="I48" s="30"/>
      <c r="J48" s="7"/>
      <c r="K48" s="8">
        <f>J48*J53</f>
        <v>0</v>
      </c>
      <c r="L48" s="30"/>
      <c r="M48" s="7"/>
      <c r="N48" s="8">
        <f>M48*M53</f>
        <v>0</v>
      </c>
      <c r="O48" s="6">
        <v>-23.772825254178027</v>
      </c>
    </row>
    <row r="49" spans="1:15" ht="14.25">
      <c r="A49" s="5" t="s">
        <v>277</v>
      </c>
      <c r="B49" s="6">
        <f t="shared" si="1"/>
        <v>66.63658969050275</v>
      </c>
      <c r="C49" s="30"/>
      <c r="D49" s="7"/>
      <c r="E49" s="8">
        <f>D49*D53</f>
        <v>0</v>
      </c>
      <c r="F49" s="30"/>
      <c r="G49" s="7">
        <v>1</v>
      </c>
      <c r="H49" s="8">
        <f>G49*G53</f>
        <v>17.444444444444443</v>
      </c>
      <c r="I49" s="30"/>
      <c r="J49" s="7"/>
      <c r="K49" s="8">
        <f>J49*J53</f>
        <v>0</v>
      </c>
      <c r="L49" s="30"/>
      <c r="M49" s="7"/>
      <c r="N49" s="8">
        <f>M49*M53</f>
        <v>0</v>
      </c>
      <c r="O49" s="6">
        <v>84.08103413494719</v>
      </c>
    </row>
    <row r="50" spans="1:16" ht="14.25">
      <c r="A50" s="5" t="s">
        <v>419</v>
      </c>
      <c r="B50" s="6">
        <f t="shared" si="1"/>
        <v>22.867933499069373</v>
      </c>
      <c r="C50" s="30"/>
      <c r="D50" s="7"/>
      <c r="E50" s="8">
        <f>D50*D53</f>
        <v>0</v>
      </c>
      <c r="F50" s="30"/>
      <c r="G50" s="7"/>
      <c r="H50" s="8">
        <f>G50*G53</f>
        <v>0</v>
      </c>
      <c r="I50" s="30"/>
      <c r="J50" s="7"/>
      <c r="K50" s="8">
        <f>J50*J53</f>
        <v>0</v>
      </c>
      <c r="L50" s="30"/>
      <c r="M50" s="7"/>
      <c r="N50" s="8">
        <f>M50*M53</f>
        <v>0</v>
      </c>
      <c r="O50" s="6">
        <v>22.867933499069373</v>
      </c>
      <c r="P50"/>
    </row>
    <row r="51" spans="1:15" ht="14.25">
      <c r="A51" s="5" t="s">
        <v>420</v>
      </c>
      <c r="B51" s="6">
        <f t="shared" si="1"/>
        <v>20.001195505486116</v>
      </c>
      <c r="C51" s="30"/>
      <c r="D51" s="7"/>
      <c r="E51" s="8">
        <f>D51*D53</f>
        <v>0</v>
      </c>
      <c r="F51" s="30"/>
      <c r="G51" s="7"/>
      <c r="H51" s="8">
        <f>G51*G53</f>
        <v>0</v>
      </c>
      <c r="I51" s="30"/>
      <c r="J51" s="7"/>
      <c r="K51" s="8">
        <f>J51*J53</f>
        <v>0</v>
      </c>
      <c r="L51" s="30"/>
      <c r="M51" s="7"/>
      <c r="N51" s="8">
        <f>M51*M53</f>
        <v>0</v>
      </c>
      <c r="O51" s="6">
        <v>20.001195505486116</v>
      </c>
    </row>
    <row r="52" spans="1:16" ht="18.75">
      <c r="A52" s="10" t="s">
        <v>421</v>
      </c>
      <c r="B52" s="16">
        <f>SUM(B3:B51)</f>
        <v>3297.133073173395</v>
      </c>
      <c r="C52" s="9"/>
      <c r="D52" s="1">
        <f>SUM(D3:D51)</f>
        <v>12</v>
      </c>
      <c r="E52" s="8">
        <f>SUM(E55:E57)</f>
        <v>160</v>
      </c>
      <c r="F52" s="1"/>
      <c r="G52" s="1">
        <f>SUM(G3:G51)</f>
        <v>18</v>
      </c>
      <c r="H52" s="8">
        <f>SUM(H55:H57)</f>
        <v>314</v>
      </c>
      <c r="I52" s="1"/>
      <c r="J52" s="1">
        <f>SUM(J3:J51)</f>
        <v>17</v>
      </c>
      <c r="K52" s="8">
        <f>SUM(K55:K57)</f>
        <v>312</v>
      </c>
      <c r="L52" s="1"/>
      <c r="M52" s="1">
        <f>SUM(M3:M51)</f>
        <v>14</v>
      </c>
      <c r="N52" s="8">
        <f>SUM(N55:N57)</f>
        <v>312</v>
      </c>
      <c r="O52" s="14">
        <f>SUM(O3:O51)</f>
        <v>3195.133073173395</v>
      </c>
      <c r="P52" s="14">
        <v>493</v>
      </c>
    </row>
    <row r="53" spans="1:14" ht="14.25">
      <c r="A53" s="1" t="s">
        <v>237</v>
      </c>
      <c r="C53" s="1"/>
      <c r="D53" s="15">
        <f>IF(D52=0,0,E52/D52)</f>
        <v>13.333333333333334</v>
      </c>
      <c r="E53" s="11"/>
      <c r="F53" s="1"/>
      <c r="G53" s="15">
        <f>IF(G52=0,0,H52/G52)</f>
        <v>17.444444444444443</v>
      </c>
      <c r="H53" s="11"/>
      <c r="I53" s="1"/>
      <c r="J53" s="15">
        <f>IF(J52=0,0,K52/J52)</f>
        <v>18.352941176470587</v>
      </c>
      <c r="K53" s="11"/>
      <c r="L53" s="1"/>
      <c r="M53" s="15">
        <f>IF(M52=0,0,N52/M52)</f>
        <v>22.285714285714285</v>
      </c>
      <c r="N53" s="11"/>
    </row>
    <row r="54" spans="3:16" ht="14.25" customHeight="1" thickBot="1">
      <c r="C54" s="1">
        <f>SUM(C3:C51)</f>
        <v>200</v>
      </c>
      <c r="D54" s="1"/>
      <c r="E54" s="11"/>
      <c r="F54" s="1">
        <f>SUM(F3:F51)</f>
        <v>300</v>
      </c>
      <c r="G54" s="1"/>
      <c r="H54" s="11"/>
      <c r="I54" s="1">
        <f>SUM(I3:I51)</f>
        <v>400</v>
      </c>
      <c r="J54" s="1"/>
      <c r="K54" s="11"/>
      <c r="L54" s="32">
        <f>SUM(L4:L51)</f>
        <v>300</v>
      </c>
      <c r="M54" s="1"/>
      <c r="N54" s="11"/>
      <c r="P54" s="55"/>
    </row>
    <row r="55" spans="3:16" ht="14.25">
      <c r="C55" s="52" t="s">
        <v>282</v>
      </c>
      <c r="D55" s="53"/>
      <c r="E55" s="12">
        <v>150</v>
      </c>
      <c r="F55" s="52" t="s">
        <v>282</v>
      </c>
      <c r="G55" s="53"/>
      <c r="H55" s="12">
        <v>300</v>
      </c>
      <c r="I55" s="52" t="s">
        <v>282</v>
      </c>
      <c r="J55" s="53"/>
      <c r="K55" s="12">
        <v>300</v>
      </c>
      <c r="L55" s="52" t="s">
        <v>282</v>
      </c>
      <c r="M55" s="53"/>
      <c r="N55" s="12">
        <v>300</v>
      </c>
      <c r="P55" s="55"/>
    </row>
    <row r="56" spans="3:16" ht="14.25">
      <c r="C56" s="54" t="s">
        <v>217</v>
      </c>
      <c r="D56" s="33"/>
      <c r="E56" s="8"/>
      <c r="F56" s="54" t="s">
        <v>217</v>
      </c>
      <c r="G56" s="33"/>
      <c r="H56" s="8"/>
      <c r="I56" s="54" t="s">
        <v>217</v>
      </c>
      <c r="J56" s="33"/>
      <c r="L56" s="54" t="s">
        <v>217</v>
      </c>
      <c r="M56" s="33"/>
      <c r="N56" s="8"/>
      <c r="P56" s="55"/>
    </row>
    <row r="57" spans="3:16" ht="15" thickBot="1">
      <c r="C57" s="34" t="s">
        <v>625</v>
      </c>
      <c r="D57" s="35"/>
      <c r="E57" s="13">
        <v>10</v>
      </c>
      <c r="F57" s="34" t="s">
        <v>626</v>
      </c>
      <c r="G57" s="35"/>
      <c r="H57" s="13">
        <v>14</v>
      </c>
      <c r="I57" s="34" t="s">
        <v>628</v>
      </c>
      <c r="J57" s="35"/>
      <c r="K57" s="8">
        <v>12</v>
      </c>
      <c r="L57" s="34" t="s">
        <v>630</v>
      </c>
      <c r="M57" s="35"/>
      <c r="N57" s="13">
        <v>12</v>
      </c>
      <c r="P57" s="55"/>
    </row>
    <row r="58" spans="2:16" ht="14.25" customHeight="1" thickBot="1">
      <c r="B58" s="18"/>
      <c r="C58" s="1"/>
      <c r="D58" s="1"/>
      <c r="E58" s="11"/>
      <c r="F58" s="1"/>
      <c r="G58" s="1"/>
      <c r="H58" s="11"/>
      <c r="I58" s="1"/>
      <c r="J58" s="1"/>
      <c r="K58" s="11"/>
      <c r="L58" s="1"/>
      <c r="M58" s="1"/>
      <c r="N58" s="11"/>
      <c r="P58" s="55"/>
    </row>
    <row r="59" spans="3:16" ht="14.25" customHeight="1">
      <c r="C59" s="40" t="s">
        <v>624</v>
      </c>
      <c r="D59" s="41"/>
      <c r="E59" s="42"/>
      <c r="F59" s="40" t="s">
        <v>627</v>
      </c>
      <c r="G59" s="41"/>
      <c r="H59" s="42"/>
      <c r="I59" s="40" t="s">
        <v>629</v>
      </c>
      <c r="J59" s="41"/>
      <c r="K59" s="42"/>
      <c r="L59" s="40" t="s">
        <v>631</v>
      </c>
      <c r="M59" s="41"/>
      <c r="N59" s="42"/>
      <c r="P59" s="55"/>
    </row>
    <row r="60" spans="3:16" ht="14.25">
      <c r="C60" s="43"/>
      <c r="D60" s="44"/>
      <c r="E60" s="45"/>
      <c r="F60" s="43"/>
      <c r="G60" s="44"/>
      <c r="H60" s="45"/>
      <c r="I60" s="43"/>
      <c r="J60" s="44"/>
      <c r="K60" s="45"/>
      <c r="L60" s="43"/>
      <c r="M60" s="44"/>
      <c r="N60" s="45"/>
      <c r="P60" s="55"/>
    </row>
    <row r="61" spans="3:16" ht="14.25">
      <c r="C61" s="43"/>
      <c r="D61" s="44"/>
      <c r="E61" s="45"/>
      <c r="F61" s="43"/>
      <c r="G61" s="44"/>
      <c r="H61" s="45"/>
      <c r="I61" s="43"/>
      <c r="J61" s="44"/>
      <c r="K61" s="45"/>
      <c r="L61" s="43"/>
      <c r="M61" s="44"/>
      <c r="N61" s="45"/>
      <c r="P61" s="55"/>
    </row>
    <row r="62" spans="3:16" ht="14.25">
      <c r="C62" s="43"/>
      <c r="D62" s="44"/>
      <c r="E62" s="45"/>
      <c r="F62" s="43"/>
      <c r="G62" s="44"/>
      <c r="H62" s="45"/>
      <c r="I62" s="43"/>
      <c r="J62" s="44"/>
      <c r="K62" s="45"/>
      <c r="L62" s="43"/>
      <c r="M62" s="44"/>
      <c r="N62" s="45"/>
      <c r="P62" s="55"/>
    </row>
    <row r="63" spans="3:16" ht="203.25" customHeight="1">
      <c r="C63" s="43"/>
      <c r="D63" s="44"/>
      <c r="E63" s="45"/>
      <c r="F63" s="43"/>
      <c r="G63" s="44"/>
      <c r="H63" s="45"/>
      <c r="I63" s="43"/>
      <c r="J63" s="44"/>
      <c r="K63" s="45"/>
      <c r="L63" s="43"/>
      <c r="M63" s="44"/>
      <c r="N63" s="45"/>
      <c r="P63" s="55"/>
    </row>
    <row r="64" spans="3:14" ht="70.5" customHeight="1" thickBot="1">
      <c r="C64" s="46"/>
      <c r="D64" s="47"/>
      <c r="E64" s="48"/>
      <c r="F64" s="46"/>
      <c r="G64" s="47"/>
      <c r="H64" s="48"/>
      <c r="I64" s="46"/>
      <c r="J64" s="47"/>
      <c r="K64" s="48"/>
      <c r="L64" s="46"/>
      <c r="M64" s="47"/>
      <c r="N64" s="48"/>
    </row>
    <row r="65" ht="14.25">
      <c r="B65" s="18"/>
    </row>
  </sheetData>
  <mergeCells count="25">
    <mergeCell ref="F59:H64"/>
    <mergeCell ref="C59:E64"/>
    <mergeCell ref="L59:N64"/>
    <mergeCell ref="F1:H1"/>
    <mergeCell ref="F55:G55"/>
    <mergeCell ref="F56:G56"/>
    <mergeCell ref="I56:J56"/>
    <mergeCell ref="L56:M56"/>
    <mergeCell ref="F57:G57"/>
    <mergeCell ref="I57:J57"/>
    <mergeCell ref="P54:P63"/>
    <mergeCell ref="I1:K1"/>
    <mergeCell ref="L1:N1"/>
    <mergeCell ref="O1:O2"/>
    <mergeCell ref="P1:P2"/>
    <mergeCell ref="I55:J55"/>
    <mergeCell ref="L55:M55"/>
    <mergeCell ref="L57:M57"/>
    <mergeCell ref="I59:K64"/>
    <mergeCell ref="C56:D56"/>
    <mergeCell ref="C57:D57"/>
    <mergeCell ref="A1:A2"/>
    <mergeCell ref="B1:B2"/>
    <mergeCell ref="C1:E1"/>
    <mergeCell ref="C55:D55"/>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P65"/>
  <sheetViews>
    <sheetView tabSelected="1" zoomScale="75" zoomScaleNormal="75" workbookViewId="0" topLeftCell="A1">
      <selection activeCell="F59" sqref="F59:H64"/>
    </sheetView>
  </sheetViews>
  <sheetFormatPr defaultColWidth="9.00390625" defaultRowHeight="14.25"/>
  <cols>
    <col min="1" max="1" width="13.875" style="1" customWidth="1"/>
    <col min="2" max="2" width="16.875" style="0" bestFit="1" customWidth="1"/>
    <col min="3" max="3" width="10.00390625" style="0" bestFit="1" customWidth="1"/>
    <col min="4" max="4" width="9.50390625" style="0" bestFit="1" customWidth="1"/>
    <col min="5" max="5" width="10.50390625" style="0" bestFit="1" customWidth="1"/>
    <col min="6" max="6" width="9.625" style="0" customWidth="1"/>
    <col min="7" max="7" width="9.50390625" style="0" bestFit="1" customWidth="1"/>
    <col min="8" max="8" width="12.00390625" style="0" bestFit="1" customWidth="1"/>
    <col min="10" max="10" width="9.50390625" style="0" bestFit="1" customWidth="1"/>
    <col min="11" max="11" width="10.50390625" style="0" bestFit="1" customWidth="1"/>
    <col min="13" max="13" width="9.50390625" style="0" bestFit="1" customWidth="1"/>
    <col min="14" max="14" width="10.50390625" style="0" bestFit="1" customWidth="1"/>
    <col min="15" max="15" width="14.25390625" style="14" bestFit="1" customWidth="1"/>
    <col min="16" max="16" width="10.375" style="1" bestFit="1" customWidth="1"/>
  </cols>
  <sheetData>
    <row r="1" spans="1:16" ht="14.25">
      <c r="A1" s="36" t="s">
        <v>632</v>
      </c>
      <c r="B1" s="56" t="s">
        <v>633</v>
      </c>
      <c r="C1" s="49">
        <v>40412</v>
      </c>
      <c r="D1" s="50"/>
      <c r="E1" s="51"/>
      <c r="F1" s="49"/>
      <c r="G1" s="50"/>
      <c r="H1" s="51"/>
      <c r="I1" s="49"/>
      <c r="J1" s="50"/>
      <c r="K1" s="51"/>
      <c r="L1" s="49"/>
      <c r="M1" s="50"/>
      <c r="N1" s="51"/>
      <c r="O1" s="37" t="s">
        <v>634</v>
      </c>
      <c r="P1" s="36" t="s">
        <v>635</v>
      </c>
    </row>
    <row r="2" spans="1:16" ht="14.25">
      <c r="A2" s="36"/>
      <c r="B2" s="56"/>
      <c r="C2" s="4" t="s">
        <v>2</v>
      </c>
      <c r="D2" s="2" t="s">
        <v>3</v>
      </c>
      <c r="E2" s="3" t="s">
        <v>636</v>
      </c>
      <c r="F2" s="4" t="s">
        <v>2</v>
      </c>
      <c r="G2" s="2" t="s">
        <v>3</v>
      </c>
      <c r="H2" s="3" t="s">
        <v>4</v>
      </c>
      <c r="I2" s="4" t="s">
        <v>2</v>
      </c>
      <c r="J2" s="2" t="s">
        <v>3</v>
      </c>
      <c r="K2" s="3" t="s">
        <v>4</v>
      </c>
      <c r="L2" s="4" t="s">
        <v>2</v>
      </c>
      <c r="M2" s="2" t="s">
        <v>3</v>
      </c>
      <c r="N2" s="3" t="s">
        <v>4</v>
      </c>
      <c r="O2" s="37"/>
      <c r="P2" s="36"/>
    </row>
    <row r="3" spans="1:15" ht="14.25">
      <c r="A3" s="5" t="s">
        <v>637</v>
      </c>
      <c r="B3" s="6">
        <f aca="true" t="shared" si="0" ref="B3:B34">C3-E3+F3-H3+I3-K3+L3-N3+O3</f>
        <v>-14.760876873459331</v>
      </c>
      <c r="C3" s="30"/>
      <c r="D3" s="7"/>
      <c r="E3" s="8">
        <f>D3*D53</f>
        <v>0</v>
      </c>
      <c r="F3" s="30"/>
      <c r="G3" s="7"/>
      <c r="H3" s="8">
        <f>G3*G53</f>
        <v>0</v>
      </c>
      <c r="I3" s="30"/>
      <c r="J3" s="7"/>
      <c r="K3" s="8">
        <f>J3*J53</f>
        <v>0</v>
      </c>
      <c r="L3" s="30"/>
      <c r="M3" s="7"/>
      <c r="N3" s="8">
        <f>M3*M53</f>
        <v>0</v>
      </c>
      <c r="O3" s="6">
        <v>-14.760876873459331</v>
      </c>
    </row>
    <row r="4" spans="1:15" ht="14.25">
      <c r="A4" s="5" t="s">
        <v>638</v>
      </c>
      <c r="B4" s="6">
        <f t="shared" si="0"/>
        <v>31.064072391033825</v>
      </c>
      <c r="C4" s="30"/>
      <c r="D4" s="7"/>
      <c r="E4" s="8">
        <f>D4*D53</f>
        <v>0</v>
      </c>
      <c r="F4" s="30"/>
      <c r="G4" s="7"/>
      <c r="H4" s="8">
        <f>G4*G53</f>
        <v>0</v>
      </c>
      <c r="I4" s="30"/>
      <c r="J4" s="7"/>
      <c r="K4" s="8">
        <f>J4*J53</f>
        <v>0</v>
      </c>
      <c r="L4" s="30"/>
      <c r="M4" s="7"/>
      <c r="N4" s="8">
        <f>M4*M53</f>
        <v>0</v>
      </c>
      <c r="O4" s="6">
        <v>31.064072391033825</v>
      </c>
    </row>
    <row r="5" spans="1:15" ht="14.25">
      <c r="A5" s="5" t="s">
        <v>639</v>
      </c>
      <c r="B5" s="6">
        <f t="shared" si="0"/>
        <v>159.14239498075148</v>
      </c>
      <c r="C5" s="30"/>
      <c r="D5" s="7"/>
      <c r="E5" s="8">
        <f>D5*D53</f>
        <v>0</v>
      </c>
      <c r="F5" s="30"/>
      <c r="G5" s="7"/>
      <c r="H5" s="8">
        <f>G5*G53</f>
        <v>0</v>
      </c>
      <c r="I5" s="30"/>
      <c r="J5" s="7"/>
      <c r="K5" s="8">
        <f>J5*J53</f>
        <v>0</v>
      </c>
      <c r="L5" s="30"/>
      <c r="M5" s="7"/>
      <c r="N5" s="8">
        <f>M5*M53</f>
        <v>0</v>
      </c>
      <c r="O5" s="6">
        <v>159.14239498075148</v>
      </c>
    </row>
    <row r="6" spans="1:15" ht="14.25">
      <c r="A6" s="5" t="s">
        <v>640</v>
      </c>
      <c r="B6" s="6">
        <f t="shared" si="0"/>
        <v>22.299020095166338</v>
      </c>
      <c r="C6" s="30"/>
      <c r="D6" s="7">
        <v>1</v>
      </c>
      <c r="E6" s="8">
        <f>D6*D53</f>
        <v>14.636363636363637</v>
      </c>
      <c r="F6" s="30"/>
      <c r="G6" s="7"/>
      <c r="H6" s="8">
        <f>G6*G53</f>
        <v>0</v>
      </c>
      <c r="I6" s="30"/>
      <c r="J6" s="7"/>
      <c r="K6" s="8">
        <f>J6*J53</f>
        <v>0</v>
      </c>
      <c r="L6" s="30"/>
      <c r="M6" s="7"/>
      <c r="N6" s="8">
        <f>M6*M53</f>
        <v>0</v>
      </c>
      <c r="O6" s="6">
        <v>36.935383731529974</v>
      </c>
    </row>
    <row r="7" spans="1:15" ht="14.25">
      <c r="A7" s="5" t="s">
        <v>641</v>
      </c>
      <c r="B7" s="6">
        <f t="shared" si="0"/>
        <v>53.53501848625492</v>
      </c>
      <c r="C7" s="30">
        <v>100</v>
      </c>
      <c r="D7" s="7">
        <v>1</v>
      </c>
      <c r="E7" s="8">
        <f>D7*D53</f>
        <v>14.636363636363637</v>
      </c>
      <c r="F7" s="30"/>
      <c r="G7" s="7"/>
      <c r="H7" s="8">
        <f>G7*G53</f>
        <v>0</v>
      </c>
      <c r="I7" s="30"/>
      <c r="J7" s="7"/>
      <c r="K7" s="8">
        <f>J7*J53</f>
        <v>0</v>
      </c>
      <c r="L7" s="30"/>
      <c r="M7" s="7"/>
      <c r="N7" s="8">
        <f>M7*M53</f>
        <v>0</v>
      </c>
      <c r="O7" s="6">
        <v>-31.82861787738144</v>
      </c>
    </row>
    <row r="8" spans="1:15" ht="14.25">
      <c r="A8" s="5" t="s">
        <v>642</v>
      </c>
      <c r="B8" s="6">
        <f t="shared" si="0"/>
        <v>-30.0679832528439</v>
      </c>
      <c r="C8" s="30"/>
      <c r="D8" s="7">
        <v>1</v>
      </c>
      <c r="E8" s="8">
        <f>D8*D53</f>
        <v>14.636363636363637</v>
      </c>
      <c r="F8" s="30"/>
      <c r="G8" s="7"/>
      <c r="H8" s="8">
        <f>G8*G53</f>
        <v>0</v>
      </c>
      <c r="I8" s="30"/>
      <c r="J8" s="7"/>
      <c r="K8" s="8">
        <f>J8*J53</f>
        <v>0</v>
      </c>
      <c r="L8" s="30"/>
      <c r="M8" s="7"/>
      <c r="N8" s="8">
        <f>M8*M53</f>
        <v>0</v>
      </c>
      <c r="O8" s="6">
        <v>-15.431619616480262</v>
      </c>
    </row>
    <row r="9" spans="1:15" ht="14.25">
      <c r="A9" s="5" t="s">
        <v>643</v>
      </c>
      <c r="B9" s="6">
        <f t="shared" si="0"/>
        <v>346.03978231837755</v>
      </c>
      <c r="C9" s="30"/>
      <c r="D9" s="7"/>
      <c r="E9" s="8">
        <f>D9*D53</f>
        <v>0</v>
      </c>
      <c r="F9" s="30"/>
      <c r="G9" s="7"/>
      <c r="H9" s="8">
        <f>G9*G53</f>
        <v>0</v>
      </c>
      <c r="I9" s="30"/>
      <c r="J9" s="7"/>
      <c r="K9" s="8">
        <f>J9*J53</f>
        <v>0</v>
      </c>
      <c r="L9" s="30"/>
      <c r="M9" s="7"/>
      <c r="N9" s="8">
        <f>M9*M53</f>
        <v>0</v>
      </c>
      <c r="O9" s="6">
        <v>346.03978231837755</v>
      </c>
    </row>
    <row r="10" spans="1:15" ht="14.25">
      <c r="A10" s="5" t="s">
        <v>644</v>
      </c>
      <c r="B10" s="6">
        <f t="shared" si="0"/>
        <v>35.78412698412698</v>
      </c>
      <c r="C10" s="30"/>
      <c r="D10" s="7"/>
      <c r="E10" s="8">
        <f>D10*D53</f>
        <v>0</v>
      </c>
      <c r="F10" s="30"/>
      <c r="G10" s="7"/>
      <c r="H10" s="8">
        <f>G10*G53</f>
        <v>0</v>
      </c>
      <c r="I10" s="30"/>
      <c r="J10" s="7"/>
      <c r="K10" s="8">
        <f>J10*J53</f>
        <v>0</v>
      </c>
      <c r="L10" s="30"/>
      <c r="M10" s="7"/>
      <c r="N10" s="8">
        <f>M10*M53</f>
        <v>0</v>
      </c>
      <c r="O10" s="6">
        <v>35.78412698412698</v>
      </c>
    </row>
    <row r="11" spans="1:15" ht="14.25">
      <c r="A11" s="5" t="s">
        <v>645</v>
      </c>
      <c r="B11" s="6">
        <f t="shared" si="0"/>
        <v>-55.24140087687597</v>
      </c>
      <c r="C11" s="30"/>
      <c r="D11" s="7">
        <v>1</v>
      </c>
      <c r="E11" s="8">
        <f>D11*D53</f>
        <v>14.636363636363637</v>
      </c>
      <c r="F11" s="30"/>
      <c r="G11" s="7"/>
      <c r="H11" s="8">
        <f>G11*G53</f>
        <v>0</v>
      </c>
      <c r="I11" s="30"/>
      <c r="J11" s="7"/>
      <c r="K11" s="8">
        <f>J11*J53</f>
        <v>0</v>
      </c>
      <c r="L11" s="30"/>
      <c r="M11" s="7"/>
      <c r="N11" s="8">
        <f>M11*M53</f>
        <v>0</v>
      </c>
      <c r="O11" s="6">
        <v>-40.60503724051233</v>
      </c>
    </row>
    <row r="12" spans="1:15" ht="14.25">
      <c r="A12" s="5" t="s">
        <v>646</v>
      </c>
      <c r="B12" s="6">
        <f t="shared" si="0"/>
        <v>1.4099464561695427</v>
      </c>
      <c r="C12" s="30"/>
      <c r="D12" s="7"/>
      <c r="E12" s="8">
        <f>D12*D53</f>
        <v>0</v>
      </c>
      <c r="F12" s="30"/>
      <c r="G12" s="7"/>
      <c r="H12" s="8">
        <f>G12*G53</f>
        <v>0</v>
      </c>
      <c r="I12" s="30"/>
      <c r="J12" s="7"/>
      <c r="K12" s="8">
        <f>J12*J53</f>
        <v>0</v>
      </c>
      <c r="L12" s="30"/>
      <c r="M12" s="7"/>
      <c r="N12" s="8">
        <f>M12*M53</f>
        <v>0</v>
      </c>
      <c r="O12" s="6">
        <v>1.4099464561695427</v>
      </c>
    </row>
    <row r="13" spans="1:15" ht="14.25">
      <c r="A13" s="5" t="s">
        <v>647</v>
      </c>
      <c r="B13" s="6">
        <f t="shared" si="0"/>
        <v>16.604686873475366</v>
      </c>
      <c r="C13" s="30"/>
      <c r="D13" s="7"/>
      <c r="E13" s="8">
        <f>D13*D53</f>
        <v>0</v>
      </c>
      <c r="F13" s="30"/>
      <c r="G13" s="7"/>
      <c r="H13" s="8">
        <f>G13*G53</f>
        <v>0</v>
      </c>
      <c r="I13" s="30"/>
      <c r="J13" s="7"/>
      <c r="K13" s="8">
        <f>J13*J53</f>
        <v>0</v>
      </c>
      <c r="L13" s="30"/>
      <c r="M13" s="7"/>
      <c r="N13" s="8">
        <f>M13*M53</f>
        <v>0</v>
      </c>
      <c r="O13" s="6">
        <v>16.604686873475366</v>
      </c>
    </row>
    <row r="14" spans="1:15" ht="14.25">
      <c r="A14" s="5" t="s">
        <v>648</v>
      </c>
      <c r="B14" s="6">
        <f t="shared" si="0"/>
        <v>16.339716304359143</v>
      </c>
      <c r="C14" s="30"/>
      <c r="D14" s="7"/>
      <c r="E14" s="8">
        <f>D14*D53</f>
        <v>0</v>
      </c>
      <c r="F14" s="30"/>
      <c r="G14" s="7"/>
      <c r="H14" s="8">
        <f>G14*G53</f>
        <v>0</v>
      </c>
      <c r="I14" s="30"/>
      <c r="J14" s="7"/>
      <c r="K14" s="8">
        <f>J14*J53</f>
        <v>0</v>
      </c>
      <c r="L14" s="30"/>
      <c r="M14" s="7"/>
      <c r="N14" s="8">
        <f>M14*M53</f>
        <v>0</v>
      </c>
      <c r="O14" s="6">
        <v>16.339716304359143</v>
      </c>
    </row>
    <row r="15" spans="1:15" ht="14.25">
      <c r="A15" s="5" t="s">
        <v>649</v>
      </c>
      <c r="B15" s="6">
        <f t="shared" si="0"/>
        <v>45.14093651574716</v>
      </c>
      <c r="C15" s="30"/>
      <c r="D15" s="7"/>
      <c r="E15" s="8">
        <f>D15*D53</f>
        <v>0</v>
      </c>
      <c r="F15" s="30"/>
      <c r="G15" s="7"/>
      <c r="H15" s="8">
        <f>G15*G53</f>
        <v>0</v>
      </c>
      <c r="I15" s="30"/>
      <c r="J15" s="7"/>
      <c r="K15" s="8">
        <f>J15*J53</f>
        <v>0</v>
      </c>
      <c r="L15" s="30"/>
      <c r="M15" s="7"/>
      <c r="N15" s="8">
        <f>M15*M53</f>
        <v>0</v>
      </c>
      <c r="O15" s="6">
        <v>45.14093651574716</v>
      </c>
    </row>
    <row r="16" spans="1:15" ht="14.25">
      <c r="A16" s="5" t="s">
        <v>650</v>
      </c>
      <c r="B16" s="6">
        <f t="shared" si="0"/>
        <v>109.41309313229934</v>
      </c>
      <c r="C16" s="30"/>
      <c r="D16" s="7">
        <v>1</v>
      </c>
      <c r="E16" s="8">
        <f>D16*D53</f>
        <v>14.636363636363637</v>
      </c>
      <c r="F16" s="30"/>
      <c r="G16" s="7"/>
      <c r="H16" s="8">
        <f>G16*G53</f>
        <v>0</v>
      </c>
      <c r="I16" s="30"/>
      <c r="J16" s="7"/>
      <c r="K16" s="8">
        <f>J16*J53</f>
        <v>0</v>
      </c>
      <c r="L16" s="30"/>
      <c r="M16" s="7"/>
      <c r="N16" s="8">
        <f>M16*M53</f>
        <v>0</v>
      </c>
      <c r="O16" s="6">
        <v>124.04945676866298</v>
      </c>
    </row>
    <row r="17" spans="1:15" ht="14.25">
      <c r="A17" s="5" t="s">
        <v>651</v>
      </c>
      <c r="B17" s="6">
        <f t="shared" si="0"/>
        <v>22.724604377734394</v>
      </c>
      <c r="C17" s="30">
        <v>-21</v>
      </c>
      <c r="D17" s="7">
        <v>1</v>
      </c>
      <c r="E17" s="8">
        <f>D17*D53</f>
        <v>14.636363636363637</v>
      </c>
      <c r="F17" s="30"/>
      <c r="G17" s="7"/>
      <c r="H17" s="8">
        <f>G17*G53</f>
        <v>0</v>
      </c>
      <c r="I17" s="30"/>
      <c r="J17" s="7"/>
      <c r="K17" s="8">
        <f>J17*J53</f>
        <v>0</v>
      </c>
      <c r="L17" s="30"/>
      <c r="M17" s="7"/>
      <c r="N17" s="8">
        <f>M17*M53</f>
        <v>0</v>
      </c>
      <c r="O17" s="6">
        <v>58.360968014098034</v>
      </c>
    </row>
    <row r="18" spans="1:15" ht="14.25">
      <c r="A18" s="5" t="s">
        <v>652</v>
      </c>
      <c r="B18" s="6">
        <f t="shared" si="0"/>
        <v>-30.96081522697425</v>
      </c>
      <c r="C18" s="30"/>
      <c r="D18" s="7">
        <v>1</v>
      </c>
      <c r="E18" s="8">
        <f>D18*D53</f>
        <v>14.636363636363637</v>
      </c>
      <c r="F18" s="30"/>
      <c r="G18" s="7"/>
      <c r="H18" s="8">
        <f>G18*G53</f>
        <v>0</v>
      </c>
      <c r="I18" s="30"/>
      <c r="J18" s="7"/>
      <c r="K18" s="8">
        <f>J18*J53</f>
        <v>0</v>
      </c>
      <c r="L18" s="30"/>
      <c r="M18" s="7"/>
      <c r="N18" s="8">
        <f>M18*M53</f>
        <v>0</v>
      </c>
      <c r="O18" s="6">
        <v>-16.324451590610614</v>
      </c>
    </row>
    <row r="19" spans="1:15" ht="14.25">
      <c r="A19" s="5" t="s">
        <v>653</v>
      </c>
      <c r="B19" s="6">
        <f t="shared" si="0"/>
        <v>557.0143444059951</v>
      </c>
      <c r="C19" s="30">
        <v>126</v>
      </c>
      <c r="D19" s="7">
        <v>1</v>
      </c>
      <c r="E19" s="8">
        <f>D19*D53</f>
        <v>14.636363636363637</v>
      </c>
      <c r="F19" s="30"/>
      <c r="G19" s="7"/>
      <c r="H19" s="8">
        <f>G19*G53</f>
        <v>0</v>
      </c>
      <c r="I19" s="30"/>
      <c r="J19" s="7"/>
      <c r="K19" s="8">
        <f>J19*J53</f>
        <v>0</v>
      </c>
      <c r="L19" s="30"/>
      <c r="M19" s="7"/>
      <c r="N19" s="8">
        <f>M19*M53</f>
        <v>0</v>
      </c>
      <c r="O19" s="6">
        <v>445.6507080423587</v>
      </c>
    </row>
    <row r="20" spans="1:15" ht="14.25">
      <c r="A20" s="5" t="s">
        <v>654</v>
      </c>
      <c r="B20" s="6">
        <f t="shared" si="0"/>
        <v>4.400956867873004</v>
      </c>
      <c r="C20" s="30"/>
      <c r="D20" s="7"/>
      <c r="E20" s="8">
        <f>D20*D53</f>
        <v>0</v>
      </c>
      <c r="F20" s="30"/>
      <c r="G20" s="7"/>
      <c r="H20" s="8">
        <f>G20*G53</f>
        <v>0</v>
      </c>
      <c r="I20" s="30"/>
      <c r="J20" s="7"/>
      <c r="K20" s="8">
        <f>J20*J53</f>
        <v>0</v>
      </c>
      <c r="L20" s="30"/>
      <c r="M20" s="7"/>
      <c r="N20" s="8">
        <f>M20*M53</f>
        <v>0</v>
      </c>
      <c r="O20" s="6">
        <v>4.400956867873004</v>
      </c>
    </row>
    <row r="21" spans="1:15" ht="14.25">
      <c r="A21" s="5" t="s">
        <v>655</v>
      </c>
      <c r="B21" s="6">
        <f t="shared" si="0"/>
        <v>-10.875462899673408</v>
      </c>
      <c r="C21" s="30"/>
      <c r="D21" s="7"/>
      <c r="E21" s="8">
        <f>D21*D53</f>
        <v>0</v>
      </c>
      <c r="F21" s="30"/>
      <c r="G21" s="7"/>
      <c r="H21" s="8">
        <f>G21*G53</f>
        <v>0</v>
      </c>
      <c r="I21" s="30"/>
      <c r="J21" s="7"/>
      <c r="K21" s="8">
        <f>J21*J53</f>
        <v>0</v>
      </c>
      <c r="L21" s="30"/>
      <c r="M21" s="7"/>
      <c r="N21" s="8">
        <f>M21*M53</f>
        <v>0</v>
      </c>
      <c r="O21" s="6">
        <v>-10.875462899673408</v>
      </c>
    </row>
    <row r="22" spans="1:15" ht="14.25">
      <c r="A22" s="5" t="s">
        <v>656</v>
      </c>
      <c r="B22" s="6">
        <f t="shared" si="0"/>
        <v>-7.431028044090706</v>
      </c>
      <c r="C22" s="30"/>
      <c r="D22" s="7">
        <v>1</v>
      </c>
      <c r="E22" s="8">
        <f>D22*D53</f>
        <v>14.636363636363637</v>
      </c>
      <c r="F22" s="30"/>
      <c r="G22" s="7"/>
      <c r="H22" s="8">
        <f>G22*G53</f>
        <v>0</v>
      </c>
      <c r="I22" s="30"/>
      <c r="J22" s="7"/>
      <c r="K22" s="8">
        <f>J22*J53</f>
        <v>0</v>
      </c>
      <c r="L22" s="30"/>
      <c r="M22" s="7"/>
      <c r="N22" s="8">
        <f>M22*M53</f>
        <v>0</v>
      </c>
      <c r="O22" s="6">
        <v>7.205335592272931</v>
      </c>
    </row>
    <row r="23" spans="1:15" ht="14.25">
      <c r="A23" s="5" t="s">
        <v>657</v>
      </c>
      <c r="B23" s="6">
        <f t="shared" si="0"/>
        <v>57.17730130570861</v>
      </c>
      <c r="C23" s="30"/>
      <c r="D23" s="7"/>
      <c r="E23" s="8">
        <f>D23*D53</f>
        <v>0</v>
      </c>
      <c r="F23" s="30"/>
      <c r="G23" s="7"/>
      <c r="H23" s="8">
        <f>G23*G53</f>
        <v>0</v>
      </c>
      <c r="I23" s="30"/>
      <c r="J23" s="7"/>
      <c r="K23" s="8">
        <f>J23*J53</f>
        <v>0</v>
      </c>
      <c r="L23" s="30"/>
      <c r="M23" s="7"/>
      <c r="N23" s="8">
        <f>M23*M53</f>
        <v>0</v>
      </c>
      <c r="O23" s="6">
        <v>57.17730130570861</v>
      </c>
    </row>
    <row r="24" spans="1:15" ht="14.25">
      <c r="A24" s="5" t="s">
        <v>658</v>
      </c>
      <c r="B24" s="6">
        <f t="shared" si="0"/>
        <v>-5.790074659639867</v>
      </c>
      <c r="C24" s="30"/>
      <c r="D24" s="7"/>
      <c r="E24" s="8">
        <f>D24*D53</f>
        <v>0</v>
      </c>
      <c r="F24" s="30"/>
      <c r="G24" s="7"/>
      <c r="H24" s="8">
        <f>G24*G53</f>
        <v>0</v>
      </c>
      <c r="I24" s="30"/>
      <c r="J24" s="7"/>
      <c r="K24" s="8">
        <f>J24*J53</f>
        <v>0</v>
      </c>
      <c r="L24" s="30"/>
      <c r="M24" s="7"/>
      <c r="N24" s="8">
        <f>M24*M53</f>
        <v>0</v>
      </c>
      <c r="O24" s="6">
        <v>-5.790074659639867</v>
      </c>
    </row>
    <row r="25" spans="1:15" ht="14.25">
      <c r="A25" s="5" t="s">
        <v>659</v>
      </c>
      <c r="B25" s="6">
        <f t="shared" si="0"/>
        <v>-17.02819546177301</v>
      </c>
      <c r="C25" s="30">
        <v>-21</v>
      </c>
      <c r="D25" s="7">
        <v>1</v>
      </c>
      <c r="E25" s="8">
        <f>D25*D53</f>
        <v>14.636363636363637</v>
      </c>
      <c r="F25" s="30"/>
      <c r="G25" s="7"/>
      <c r="H25" s="8">
        <f>G25*G53</f>
        <v>0</v>
      </c>
      <c r="I25" s="30"/>
      <c r="J25" s="7"/>
      <c r="K25" s="8">
        <f>J25*J53</f>
        <v>0</v>
      </c>
      <c r="L25" s="30"/>
      <c r="M25" s="7"/>
      <c r="N25" s="8">
        <f>M25*M53</f>
        <v>0</v>
      </c>
      <c r="O25" s="6">
        <v>18.60816817459063</v>
      </c>
    </row>
    <row r="26" spans="1:15" ht="14.25">
      <c r="A26" s="5" t="s">
        <v>660</v>
      </c>
      <c r="B26" s="6">
        <f t="shared" si="0"/>
        <v>93.52630869453046</v>
      </c>
      <c r="C26" s="30"/>
      <c r="D26" s="7"/>
      <c r="E26" s="8">
        <f>D26*D53</f>
        <v>0</v>
      </c>
      <c r="F26" s="30"/>
      <c r="G26" s="7"/>
      <c r="H26" s="8">
        <f>G26*G53</f>
        <v>0</v>
      </c>
      <c r="I26" s="30"/>
      <c r="J26" s="7"/>
      <c r="K26" s="8">
        <f>J26*J53</f>
        <v>0</v>
      </c>
      <c r="L26" s="30"/>
      <c r="M26" s="7"/>
      <c r="N26" s="8">
        <f>M26*M53</f>
        <v>0</v>
      </c>
      <c r="O26" s="6">
        <v>93.52630869453046</v>
      </c>
    </row>
    <row r="27" spans="1:15" ht="14.25">
      <c r="A27" s="5" t="s">
        <v>661</v>
      </c>
      <c r="B27" s="6">
        <f t="shared" si="0"/>
        <v>29.372567824213146</v>
      </c>
      <c r="C27" s="30"/>
      <c r="D27" s="7">
        <v>1</v>
      </c>
      <c r="E27" s="8">
        <f>D27*D53</f>
        <v>14.636363636363637</v>
      </c>
      <c r="F27" s="30"/>
      <c r="G27" s="7"/>
      <c r="H27" s="8">
        <f>G27*G53</f>
        <v>0</v>
      </c>
      <c r="I27" s="30"/>
      <c r="J27" s="7"/>
      <c r="K27" s="8">
        <f>J27*J53</f>
        <v>0</v>
      </c>
      <c r="L27" s="30"/>
      <c r="M27" s="7"/>
      <c r="N27" s="8">
        <f>M27*M53</f>
        <v>0</v>
      </c>
      <c r="O27" s="6">
        <v>44.00893146057678</v>
      </c>
    </row>
    <row r="28" spans="1:15" ht="14.25">
      <c r="A28" s="5" t="s">
        <v>662</v>
      </c>
      <c r="B28" s="6">
        <f t="shared" si="0"/>
        <v>29.995781238360877</v>
      </c>
      <c r="C28" s="30"/>
      <c r="D28" s="7"/>
      <c r="E28" s="8">
        <f>D28*D53</f>
        <v>0</v>
      </c>
      <c r="F28" s="30"/>
      <c r="G28" s="7"/>
      <c r="H28" s="8">
        <f>G28*G53</f>
        <v>0</v>
      </c>
      <c r="I28" s="30"/>
      <c r="J28" s="7"/>
      <c r="K28" s="8">
        <f>J28*J53</f>
        <v>0</v>
      </c>
      <c r="L28" s="30"/>
      <c r="M28" s="7"/>
      <c r="N28" s="8">
        <f>M28*M53</f>
        <v>0</v>
      </c>
      <c r="O28" s="6">
        <v>29.995781238360877</v>
      </c>
    </row>
    <row r="29" spans="1:16" ht="14.25">
      <c r="A29" s="5" t="s">
        <v>663</v>
      </c>
      <c r="B29" s="6">
        <f t="shared" si="0"/>
        <v>39.2</v>
      </c>
      <c r="C29" s="30"/>
      <c r="D29" s="7"/>
      <c r="E29" s="8">
        <f>D29*D53</f>
        <v>0</v>
      </c>
      <c r="F29" s="30"/>
      <c r="G29" s="7"/>
      <c r="H29" s="8">
        <f>G29*G53</f>
        <v>0</v>
      </c>
      <c r="I29" s="30"/>
      <c r="J29" s="7"/>
      <c r="K29" s="8">
        <f>J29*J53</f>
        <v>0</v>
      </c>
      <c r="L29" s="30"/>
      <c r="M29" s="7"/>
      <c r="N29" s="8">
        <f>M29*M53</f>
        <v>0</v>
      </c>
      <c r="O29" s="6">
        <v>39.2</v>
      </c>
      <c r="P29"/>
    </row>
    <row r="30" spans="1:15" ht="14.25">
      <c r="A30" s="5" t="s">
        <v>664</v>
      </c>
      <c r="B30" s="6">
        <f t="shared" si="0"/>
        <v>-62.11723989809394</v>
      </c>
      <c r="C30" s="30"/>
      <c r="D30" s="7">
        <v>1</v>
      </c>
      <c r="E30" s="8">
        <f>D30*D53</f>
        <v>14.636363636363637</v>
      </c>
      <c r="F30" s="30"/>
      <c r="G30" s="7"/>
      <c r="H30" s="8">
        <f>G30*G53</f>
        <v>0</v>
      </c>
      <c r="I30" s="30"/>
      <c r="J30" s="7"/>
      <c r="K30" s="8">
        <f>J30*J53</f>
        <v>0</v>
      </c>
      <c r="L30" s="30"/>
      <c r="M30" s="7"/>
      <c r="N30" s="8">
        <f>M30*M53</f>
        <v>0</v>
      </c>
      <c r="O30" s="6">
        <v>-47.4808762617303</v>
      </c>
    </row>
    <row r="31" spans="1:15" ht="14.25">
      <c r="A31" s="5" t="s">
        <v>665</v>
      </c>
      <c r="B31" s="6">
        <f t="shared" si="0"/>
        <v>27.238359682141674</v>
      </c>
      <c r="C31" s="30"/>
      <c r="D31" s="7"/>
      <c r="E31" s="8">
        <f>D31*D53</f>
        <v>0</v>
      </c>
      <c r="F31" s="30"/>
      <c r="G31" s="7"/>
      <c r="H31" s="8">
        <f>G31*G53</f>
        <v>0</v>
      </c>
      <c r="I31" s="30"/>
      <c r="J31" s="7"/>
      <c r="K31" s="8">
        <f>J31*J53</f>
        <v>0</v>
      </c>
      <c r="L31" s="30"/>
      <c r="M31" s="7"/>
      <c r="N31" s="8">
        <f>M31*M53</f>
        <v>0</v>
      </c>
      <c r="O31" s="6">
        <v>27.238359682141674</v>
      </c>
    </row>
    <row r="32" spans="1:15" ht="14.25">
      <c r="A32" s="5" t="s">
        <v>666</v>
      </c>
      <c r="B32" s="6">
        <f t="shared" si="0"/>
        <v>-10.895081494860012</v>
      </c>
      <c r="C32" s="30"/>
      <c r="D32" s="7">
        <v>1</v>
      </c>
      <c r="E32" s="8">
        <f>D32*D53</f>
        <v>14.636363636363637</v>
      </c>
      <c r="F32" s="30"/>
      <c r="G32" s="7"/>
      <c r="H32" s="8">
        <f>G32*G53</f>
        <v>0</v>
      </c>
      <c r="I32" s="30"/>
      <c r="J32" s="7"/>
      <c r="K32" s="8">
        <f>J32*J53</f>
        <v>0</v>
      </c>
      <c r="L32" s="30"/>
      <c r="M32" s="7"/>
      <c r="N32" s="8">
        <f>M32*M53</f>
        <v>0</v>
      </c>
      <c r="O32" s="6">
        <v>3.741282141503625</v>
      </c>
    </row>
    <row r="33" spans="1:15" ht="14.25">
      <c r="A33" s="5" t="s">
        <v>667</v>
      </c>
      <c r="B33" s="6">
        <f t="shared" si="0"/>
        <v>36.53333333333333</v>
      </c>
      <c r="C33" s="30"/>
      <c r="D33" s="7"/>
      <c r="E33" s="8">
        <f>D33*D53</f>
        <v>0</v>
      </c>
      <c r="F33" s="30"/>
      <c r="G33" s="7"/>
      <c r="H33" s="8">
        <f>G33*G53</f>
        <v>0</v>
      </c>
      <c r="I33" s="30"/>
      <c r="J33" s="7"/>
      <c r="K33" s="8">
        <f>J33*J53</f>
        <v>0</v>
      </c>
      <c r="L33" s="30"/>
      <c r="M33" s="7"/>
      <c r="N33" s="8">
        <f>M33*M53</f>
        <v>0</v>
      </c>
      <c r="O33" s="6">
        <v>36.53333333333333</v>
      </c>
    </row>
    <row r="34" spans="1:15" ht="14.25">
      <c r="A34" s="5" t="s">
        <v>668</v>
      </c>
      <c r="B34" s="6">
        <f t="shared" si="0"/>
        <v>89.99840588666181</v>
      </c>
      <c r="C34" s="30"/>
      <c r="D34" s="7"/>
      <c r="E34" s="8">
        <f>D34*D53</f>
        <v>0</v>
      </c>
      <c r="F34" s="30"/>
      <c r="G34" s="7"/>
      <c r="H34" s="8">
        <f>G34*G53</f>
        <v>0</v>
      </c>
      <c r="I34" s="30"/>
      <c r="J34" s="7"/>
      <c r="K34" s="8">
        <f>J34*J53</f>
        <v>0</v>
      </c>
      <c r="L34" s="30"/>
      <c r="M34" s="7"/>
      <c r="N34" s="8">
        <f>M34*M53</f>
        <v>0</v>
      </c>
      <c r="O34" s="6">
        <v>89.99840588666181</v>
      </c>
    </row>
    <row r="35" spans="1:15" ht="14.25">
      <c r="A35" s="5" t="s">
        <v>669</v>
      </c>
      <c r="B35" s="6">
        <f aca="true" t="shared" si="1" ref="B35:B51">C35-E35+F35-H35+I35-K35+L35-N35+O35</f>
        <v>41.788900834696975</v>
      </c>
      <c r="C35" s="30"/>
      <c r="D35" s="7"/>
      <c r="E35" s="8">
        <f>D35*D53</f>
        <v>0</v>
      </c>
      <c r="F35" s="30"/>
      <c r="G35" s="7"/>
      <c r="H35" s="8">
        <f>G35*G53</f>
        <v>0</v>
      </c>
      <c r="I35" s="30"/>
      <c r="J35" s="7"/>
      <c r="K35" s="8">
        <f>J35*J53</f>
        <v>0</v>
      </c>
      <c r="L35" s="30"/>
      <c r="M35" s="7"/>
      <c r="N35" s="8">
        <f>M35*M53</f>
        <v>0</v>
      </c>
      <c r="O35" s="6">
        <v>41.788900834696975</v>
      </c>
    </row>
    <row r="36" spans="1:15" ht="14.25">
      <c r="A36" s="5" t="s">
        <v>670</v>
      </c>
      <c r="B36" s="6">
        <f t="shared" si="1"/>
        <v>685.590683909278</v>
      </c>
      <c r="C36" s="30">
        <v>-21</v>
      </c>
      <c r="D36" s="7">
        <v>1</v>
      </c>
      <c r="E36" s="8">
        <f>D36*D53</f>
        <v>14.636363636363637</v>
      </c>
      <c r="F36" s="30"/>
      <c r="G36" s="7"/>
      <c r="H36" s="8">
        <f>G36*G53</f>
        <v>0</v>
      </c>
      <c r="I36" s="30"/>
      <c r="J36" s="7"/>
      <c r="K36" s="8">
        <f>J36*J53</f>
        <v>0</v>
      </c>
      <c r="L36" s="30"/>
      <c r="M36" s="7"/>
      <c r="N36" s="8">
        <f>M36*M53</f>
        <v>0</v>
      </c>
      <c r="O36" s="6">
        <v>721.2270475456417</v>
      </c>
    </row>
    <row r="37" spans="1:15" ht="14.25">
      <c r="A37" s="5" t="s">
        <v>671</v>
      </c>
      <c r="B37" s="6">
        <f t="shared" si="1"/>
        <v>-20.59532984804595</v>
      </c>
      <c r="C37" s="30">
        <v>-21</v>
      </c>
      <c r="D37" s="7">
        <v>1</v>
      </c>
      <c r="E37" s="8">
        <f>D37*D53</f>
        <v>14.636363636363637</v>
      </c>
      <c r="F37" s="30"/>
      <c r="G37" s="7"/>
      <c r="H37" s="8">
        <f>G37*G53</f>
        <v>0</v>
      </c>
      <c r="I37" s="30"/>
      <c r="J37" s="7"/>
      <c r="K37" s="8">
        <f>J37*J53</f>
        <v>0</v>
      </c>
      <c r="L37" s="30"/>
      <c r="M37" s="7"/>
      <c r="N37" s="8">
        <f>M37*M53</f>
        <v>0</v>
      </c>
      <c r="O37" s="6">
        <v>15.04103378831769</v>
      </c>
    </row>
    <row r="38" spans="1:15" ht="14.25">
      <c r="A38" s="5" t="s">
        <v>672</v>
      </c>
      <c r="B38" s="6">
        <f t="shared" si="1"/>
        <v>183.49484755269756</v>
      </c>
      <c r="C38" s="30">
        <v>200</v>
      </c>
      <c r="D38" s="7">
        <v>1</v>
      </c>
      <c r="E38" s="8">
        <f>D38*D53</f>
        <v>14.636363636363637</v>
      </c>
      <c r="F38" s="30"/>
      <c r="G38" s="7"/>
      <c r="H38" s="8">
        <f>G38*G53</f>
        <v>0</v>
      </c>
      <c r="I38" s="30"/>
      <c r="J38" s="7"/>
      <c r="K38" s="8">
        <f>J38*J53</f>
        <v>0</v>
      </c>
      <c r="L38" s="30"/>
      <c r="M38" s="7"/>
      <c r="N38" s="8">
        <f>M38*M53</f>
        <v>0</v>
      </c>
      <c r="O38" s="6">
        <v>-1.8687888109388098</v>
      </c>
    </row>
    <row r="39" spans="1:15" ht="14.25">
      <c r="A39" s="5" t="s">
        <v>673</v>
      </c>
      <c r="B39" s="6">
        <f t="shared" si="1"/>
        <v>5.749234967538371</v>
      </c>
      <c r="C39" s="30">
        <v>-21</v>
      </c>
      <c r="D39" s="7"/>
      <c r="E39" s="8">
        <f>D39*D53</f>
        <v>0</v>
      </c>
      <c r="F39" s="30"/>
      <c r="G39" s="7"/>
      <c r="H39" s="8">
        <f>G39*G53</f>
        <v>0</v>
      </c>
      <c r="I39" s="30"/>
      <c r="J39" s="7"/>
      <c r="K39" s="8">
        <f>J39*J53</f>
        <v>0</v>
      </c>
      <c r="L39" s="30"/>
      <c r="M39" s="7"/>
      <c r="N39" s="8">
        <f>M39*M53</f>
        <v>0</v>
      </c>
      <c r="O39" s="6">
        <v>26.74923496753837</v>
      </c>
    </row>
    <row r="40" spans="1:15" ht="14.25">
      <c r="A40" s="5" t="s">
        <v>674</v>
      </c>
      <c r="B40" s="6">
        <f t="shared" si="1"/>
        <v>351.1420037042423</v>
      </c>
      <c r="C40" s="30">
        <v>-21</v>
      </c>
      <c r="D40" s="7">
        <v>1</v>
      </c>
      <c r="E40" s="8">
        <f>D40*D53</f>
        <v>14.636363636363637</v>
      </c>
      <c r="F40" s="30"/>
      <c r="G40" s="7"/>
      <c r="H40" s="8">
        <f>G40*G53</f>
        <v>0</v>
      </c>
      <c r="I40" s="30"/>
      <c r="J40" s="7"/>
      <c r="K40" s="8">
        <f>J40*J53</f>
        <v>0</v>
      </c>
      <c r="L40" s="30"/>
      <c r="M40" s="7"/>
      <c r="N40" s="8">
        <f>M40*M53</f>
        <v>0</v>
      </c>
      <c r="O40" s="6">
        <v>386.77836734060594</v>
      </c>
    </row>
    <row r="41" spans="1:15" ht="14.25">
      <c r="A41" s="5" t="s">
        <v>675</v>
      </c>
      <c r="B41" s="6">
        <f t="shared" si="1"/>
        <v>4.633619895426154</v>
      </c>
      <c r="C41" s="30"/>
      <c r="D41" s="7">
        <v>1</v>
      </c>
      <c r="E41" s="8">
        <f>D41*D53</f>
        <v>14.636363636363637</v>
      </c>
      <c r="F41" s="30"/>
      <c r="G41" s="7"/>
      <c r="H41" s="8">
        <f>G41*G53</f>
        <v>0</v>
      </c>
      <c r="I41" s="30"/>
      <c r="J41" s="7"/>
      <c r="K41" s="8">
        <f>J41*J53</f>
        <v>0</v>
      </c>
      <c r="L41" s="30"/>
      <c r="M41" s="7"/>
      <c r="N41" s="8">
        <f>M41*M53</f>
        <v>0</v>
      </c>
      <c r="O41" s="6">
        <v>19.26998353178979</v>
      </c>
    </row>
    <row r="42" spans="1:15" ht="14.25">
      <c r="A42" s="5" t="s">
        <v>676</v>
      </c>
      <c r="B42" s="6">
        <f t="shared" si="1"/>
        <v>152.92815371762737</v>
      </c>
      <c r="C42" s="30"/>
      <c r="D42" s="7"/>
      <c r="E42" s="8">
        <f>D42*D53</f>
        <v>0</v>
      </c>
      <c r="F42" s="30"/>
      <c r="G42" s="7"/>
      <c r="H42" s="8">
        <f>G42*G53</f>
        <v>0</v>
      </c>
      <c r="I42" s="30"/>
      <c r="J42" s="7"/>
      <c r="K42" s="8">
        <f>J42*J53</f>
        <v>0</v>
      </c>
      <c r="L42" s="30"/>
      <c r="M42" s="7"/>
      <c r="N42" s="8">
        <f>M42*M53</f>
        <v>0</v>
      </c>
      <c r="O42" s="6">
        <v>152.92815371762737</v>
      </c>
    </row>
    <row r="43" spans="1:16" ht="14.25">
      <c r="A43" s="5" t="s">
        <v>677</v>
      </c>
      <c r="B43" s="6">
        <f t="shared" si="1"/>
        <v>122.51480595427965</v>
      </c>
      <c r="C43" s="30"/>
      <c r="D43" s="7">
        <v>1</v>
      </c>
      <c r="E43" s="8">
        <f>D43*D53</f>
        <v>14.636363636363637</v>
      </c>
      <c r="F43" s="30"/>
      <c r="G43" s="7"/>
      <c r="H43" s="8">
        <f>G43*G53</f>
        <v>0</v>
      </c>
      <c r="I43" s="30"/>
      <c r="J43" s="7"/>
      <c r="K43" s="8">
        <f>J43*J53</f>
        <v>0</v>
      </c>
      <c r="L43" s="30"/>
      <c r="M43" s="7"/>
      <c r="N43" s="8">
        <f>M43*M53</f>
        <v>0</v>
      </c>
      <c r="O43" s="6">
        <v>137.1511695906433</v>
      </c>
      <c r="P43"/>
    </row>
    <row r="44" spans="1:15" ht="14.25">
      <c r="A44" s="5" t="s">
        <v>678</v>
      </c>
      <c r="B44" s="6">
        <f t="shared" si="1"/>
        <v>14.113894711202542</v>
      </c>
      <c r="C44" s="30"/>
      <c r="D44" s="7"/>
      <c r="E44" s="8">
        <f>D44*D53</f>
        <v>0</v>
      </c>
      <c r="F44" s="30"/>
      <c r="G44" s="7"/>
      <c r="H44" s="8">
        <f>G44*G53</f>
        <v>0</v>
      </c>
      <c r="I44" s="30"/>
      <c r="J44" s="7"/>
      <c r="K44" s="8">
        <f>J44*J53</f>
        <v>0</v>
      </c>
      <c r="L44" s="30"/>
      <c r="M44" s="7"/>
      <c r="N44" s="8">
        <f>M44*M53</f>
        <v>0</v>
      </c>
      <c r="O44" s="6">
        <v>14.113894711202542</v>
      </c>
    </row>
    <row r="45" spans="1:16" ht="14.25">
      <c r="A45" s="5" t="s">
        <v>679</v>
      </c>
      <c r="B45" s="6">
        <f t="shared" si="1"/>
        <v>11.390361365806992</v>
      </c>
      <c r="C45" s="30"/>
      <c r="D45" s="7"/>
      <c r="E45" s="8">
        <f>D45*D53</f>
        <v>0</v>
      </c>
      <c r="F45" s="30"/>
      <c r="G45" s="7"/>
      <c r="H45" s="8">
        <f>G45*G53</f>
        <v>0</v>
      </c>
      <c r="I45" s="30"/>
      <c r="J45" s="7"/>
      <c r="K45" s="8">
        <f>J45*J53</f>
        <v>0</v>
      </c>
      <c r="L45" s="30"/>
      <c r="M45" s="7"/>
      <c r="N45" s="8">
        <f>M45*M53</f>
        <v>0</v>
      </c>
      <c r="O45" s="6">
        <v>11.390361365806992</v>
      </c>
      <c r="P45" s="7"/>
    </row>
    <row r="46" spans="1:15" ht="14.25">
      <c r="A46" s="5" t="s">
        <v>680</v>
      </c>
      <c r="B46" s="6">
        <f t="shared" si="1"/>
        <v>32.95305378712162</v>
      </c>
      <c r="C46" s="30"/>
      <c r="D46" s="7">
        <v>1</v>
      </c>
      <c r="E46" s="8">
        <f>D46*D53</f>
        <v>14.636363636363637</v>
      </c>
      <c r="F46" s="30"/>
      <c r="G46" s="7"/>
      <c r="H46" s="8">
        <f>G46*G53</f>
        <v>0</v>
      </c>
      <c r="I46" s="30"/>
      <c r="J46" s="7"/>
      <c r="K46" s="8">
        <f>J46*J53</f>
        <v>0</v>
      </c>
      <c r="L46" s="30"/>
      <c r="M46" s="7"/>
      <c r="N46" s="8">
        <f>M46*M53</f>
        <v>0</v>
      </c>
      <c r="O46" s="6">
        <v>47.58941742348526</v>
      </c>
    </row>
    <row r="47" spans="1:15" ht="14.25">
      <c r="A47" s="5" t="s">
        <v>681</v>
      </c>
      <c r="B47" s="6">
        <f t="shared" si="1"/>
        <v>39.5457133509765</v>
      </c>
      <c r="C47" s="30"/>
      <c r="D47" s="7">
        <v>1</v>
      </c>
      <c r="E47" s="8">
        <f>D47*D53</f>
        <v>14.636363636363637</v>
      </c>
      <c r="F47" s="30"/>
      <c r="G47" s="7"/>
      <c r="H47" s="8">
        <f>G47*G53</f>
        <v>0</v>
      </c>
      <c r="I47" s="30"/>
      <c r="J47" s="7"/>
      <c r="K47" s="8">
        <f>J47*J53</f>
        <v>0</v>
      </c>
      <c r="L47" s="30"/>
      <c r="M47" s="7"/>
      <c r="N47" s="8">
        <f>M47*M53</f>
        <v>0</v>
      </c>
      <c r="O47" s="6">
        <v>54.18207698734014</v>
      </c>
    </row>
    <row r="48" spans="1:15" ht="14.25">
      <c r="A48" s="5" t="s">
        <v>682</v>
      </c>
      <c r="B48" s="6">
        <f t="shared" si="1"/>
        <v>-23.772825254178027</v>
      </c>
      <c r="C48" s="30"/>
      <c r="D48" s="7"/>
      <c r="E48" s="8">
        <f>D48*D53</f>
        <v>0</v>
      </c>
      <c r="F48" s="30"/>
      <c r="G48" s="7"/>
      <c r="H48" s="8">
        <f>G48*G53</f>
        <v>0</v>
      </c>
      <c r="I48" s="30"/>
      <c r="J48" s="7"/>
      <c r="K48" s="8">
        <f>J48*J53</f>
        <v>0</v>
      </c>
      <c r="L48" s="30"/>
      <c r="M48" s="7"/>
      <c r="N48" s="8">
        <f>M48*M53</f>
        <v>0</v>
      </c>
      <c r="O48" s="6">
        <v>-23.772825254178027</v>
      </c>
    </row>
    <row r="49" spans="1:15" ht="14.25">
      <c r="A49" s="5" t="s">
        <v>683</v>
      </c>
      <c r="B49" s="6">
        <f t="shared" si="1"/>
        <v>52.000226054139105</v>
      </c>
      <c r="C49" s="30"/>
      <c r="D49" s="7">
        <v>1</v>
      </c>
      <c r="E49" s="8">
        <f>D49*D53</f>
        <v>14.636363636363637</v>
      </c>
      <c r="F49" s="30"/>
      <c r="G49" s="7"/>
      <c r="H49" s="8">
        <f>G49*G53</f>
        <v>0</v>
      </c>
      <c r="I49" s="30"/>
      <c r="J49" s="7"/>
      <c r="K49" s="8">
        <f>J49*J53</f>
        <v>0</v>
      </c>
      <c r="L49" s="30"/>
      <c r="M49" s="7"/>
      <c r="N49" s="8">
        <f>M49*M53</f>
        <v>0</v>
      </c>
      <c r="O49" s="6">
        <v>66.63658969050275</v>
      </c>
    </row>
    <row r="50" spans="1:16" ht="14.25">
      <c r="A50" s="5" t="s">
        <v>684</v>
      </c>
      <c r="B50" s="6">
        <f t="shared" si="1"/>
        <v>22.867933499069373</v>
      </c>
      <c r="C50" s="30"/>
      <c r="D50" s="7"/>
      <c r="E50" s="8">
        <f>D50*D53</f>
        <v>0</v>
      </c>
      <c r="F50" s="30"/>
      <c r="G50" s="7"/>
      <c r="H50" s="8">
        <f>G50*G53</f>
        <v>0</v>
      </c>
      <c r="I50" s="30"/>
      <c r="J50" s="7"/>
      <c r="K50" s="8">
        <f>J50*J53</f>
        <v>0</v>
      </c>
      <c r="L50" s="30"/>
      <c r="M50" s="7"/>
      <c r="N50" s="8">
        <f>M50*M53</f>
        <v>0</v>
      </c>
      <c r="O50" s="6">
        <v>22.867933499069373</v>
      </c>
      <c r="P50"/>
    </row>
    <row r="51" spans="1:15" ht="14.25">
      <c r="A51" s="5" t="s">
        <v>685</v>
      </c>
      <c r="B51" s="6">
        <f t="shared" si="1"/>
        <v>20.001195505486116</v>
      </c>
      <c r="C51" s="30"/>
      <c r="D51" s="7"/>
      <c r="E51" s="8">
        <f>D51*D53</f>
        <v>0</v>
      </c>
      <c r="F51" s="30"/>
      <c r="G51" s="7"/>
      <c r="H51" s="8">
        <f>G51*G53</f>
        <v>0</v>
      </c>
      <c r="I51" s="30"/>
      <c r="J51" s="7"/>
      <c r="K51" s="8">
        <f>J51*J53</f>
        <v>0</v>
      </c>
      <c r="L51" s="30"/>
      <c r="M51" s="7"/>
      <c r="N51" s="8">
        <f>M51*M53</f>
        <v>0</v>
      </c>
      <c r="O51" s="6">
        <v>20.001195505486116</v>
      </c>
    </row>
    <row r="52" spans="1:16" ht="18.75">
      <c r="A52" s="10" t="s">
        <v>686</v>
      </c>
      <c r="B52" s="16">
        <f>SUM(B3:B51)</f>
        <v>3275.133073173395</v>
      </c>
      <c r="C52" s="9"/>
      <c r="D52" s="1">
        <f>SUM(D3:D51)</f>
        <v>22</v>
      </c>
      <c r="E52" s="8">
        <f>SUM(E55:E57)</f>
        <v>322</v>
      </c>
      <c r="F52" s="1"/>
      <c r="G52" s="1">
        <f>SUM(G3:G51)</f>
        <v>0</v>
      </c>
      <c r="H52" s="8">
        <f>SUM(H55:H57)</f>
        <v>314</v>
      </c>
      <c r="I52" s="1"/>
      <c r="J52" s="1">
        <f>SUM(J3:J51)</f>
        <v>0</v>
      </c>
      <c r="K52" s="8">
        <f>SUM(K55:K57)</f>
        <v>312</v>
      </c>
      <c r="L52" s="1"/>
      <c r="M52" s="1">
        <f>SUM(M3:M51)</f>
        <v>0</v>
      </c>
      <c r="N52" s="8">
        <f>SUM(N55:N57)</f>
        <v>312</v>
      </c>
      <c r="O52" s="14">
        <f>SUM(O3:O51)</f>
        <v>3297.133073173395</v>
      </c>
      <c r="P52" s="14">
        <v>493</v>
      </c>
    </row>
    <row r="53" spans="1:14" ht="14.25">
      <c r="A53" s="1" t="s">
        <v>687</v>
      </c>
      <c r="C53" s="1"/>
      <c r="D53" s="15">
        <f>IF(D52=0,0,E52/D52)</f>
        <v>14.636363636363637</v>
      </c>
      <c r="E53" s="11"/>
      <c r="F53" s="1"/>
      <c r="G53" s="15">
        <f>IF(G52=0,0,H52/G52)</f>
        <v>0</v>
      </c>
      <c r="H53" s="11"/>
      <c r="I53" s="1"/>
      <c r="J53" s="15">
        <f>IF(J52=0,0,K52/J52)</f>
        <v>0</v>
      </c>
      <c r="K53" s="11"/>
      <c r="L53" s="1"/>
      <c r="M53" s="15">
        <f>IF(M52=0,0,N52/M52)</f>
        <v>0</v>
      </c>
      <c r="N53" s="11"/>
    </row>
    <row r="54" spans="3:16" ht="14.25" customHeight="1" thickBot="1">
      <c r="C54" s="1">
        <f>SUM(C3:C51)</f>
        <v>300</v>
      </c>
      <c r="D54" s="1"/>
      <c r="E54" s="11"/>
      <c r="F54" s="1">
        <f>SUM(F3:F51)</f>
        <v>0</v>
      </c>
      <c r="G54" s="1"/>
      <c r="H54" s="11"/>
      <c r="I54" s="1">
        <f>SUM(I3:I51)</f>
        <v>0</v>
      </c>
      <c r="J54" s="1"/>
      <c r="K54" s="11"/>
      <c r="L54" s="32">
        <f>SUM(L4:L51)</f>
        <v>0</v>
      </c>
      <c r="M54" s="1"/>
      <c r="N54" s="11"/>
      <c r="P54" s="55"/>
    </row>
    <row r="55" spans="3:16" ht="14.25">
      <c r="C55" s="52" t="s">
        <v>688</v>
      </c>
      <c r="D55" s="53"/>
      <c r="E55" s="12">
        <v>300</v>
      </c>
      <c r="F55" s="52" t="s">
        <v>688</v>
      </c>
      <c r="G55" s="53"/>
      <c r="H55" s="12">
        <v>300</v>
      </c>
      <c r="I55" s="52" t="s">
        <v>688</v>
      </c>
      <c r="J55" s="53"/>
      <c r="K55" s="12">
        <v>300</v>
      </c>
      <c r="L55" s="52" t="s">
        <v>688</v>
      </c>
      <c r="M55" s="53"/>
      <c r="N55" s="12">
        <v>300</v>
      </c>
      <c r="P55" s="55"/>
    </row>
    <row r="56" spans="3:16" ht="14.25">
      <c r="C56" s="54" t="s">
        <v>689</v>
      </c>
      <c r="D56" s="33"/>
      <c r="E56" s="8"/>
      <c r="F56" s="54" t="s">
        <v>689</v>
      </c>
      <c r="G56" s="33"/>
      <c r="H56" s="8"/>
      <c r="I56" s="54" t="s">
        <v>689</v>
      </c>
      <c r="J56" s="33"/>
      <c r="L56" s="54" t="s">
        <v>689</v>
      </c>
      <c r="M56" s="33"/>
      <c r="N56" s="8"/>
      <c r="P56" s="55"/>
    </row>
    <row r="57" spans="3:16" ht="15" thickBot="1">
      <c r="C57" s="34" t="s">
        <v>691</v>
      </c>
      <c r="D57" s="35"/>
      <c r="E57" s="13">
        <v>22</v>
      </c>
      <c r="F57" s="34"/>
      <c r="G57" s="35"/>
      <c r="H57" s="13">
        <v>14</v>
      </c>
      <c r="I57" s="34"/>
      <c r="J57" s="35"/>
      <c r="K57" s="8">
        <v>12</v>
      </c>
      <c r="L57" s="34"/>
      <c r="M57" s="35"/>
      <c r="N57" s="13">
        <v>12</v>
      </c>
      <c r="P57" s="55"/>
    </row>
    <row r="58" spans="2:16" ht="14.25" customHeight="1" thickBot="1">
      <c r="B58" s="18"/>
      <c r="C58" s="1"/>
      <c r="D58" s="1"/>
      <c r="E58" s="11"/>
      <c r="F58" s="1"/>
      <c r="G58" s="1"/>
      <c r="H58" s="11"/>
      <c r="I58" s="1"/>
      <c r="J58" s="1"/>
      <c r="K58" s="11"/>
      <c r="L58" s="1"/>
      <c r="M58" s="1"/>
      <c r="N58" s="11"/>
      <c r="P58" s="55"/>
    </row>
    <row r="59" spans="3:16" ht="14.25" customHeight="1">
      <c r="C59" s="40" t="s">
        <v>690</v>
      </c>
      <c r="D59" s="41"/>
      <c r="E59" s="42"/>
      <c r="F59" s="40"/>
      <c r="G59" s="41"/>
      <c r="H59" s="42"/>
      <c r="I59" s="40"/>
      <c r="J59" s="41"/>
      <c r="K59" s="42"/>
      <c r="L59" s="40"/>
      <c r="M59" s="41"/>
      <c r="N59" s="42"/>
      <c r="P59" s="55"/>
    </row>
    <row r="60" spans="3:16" ht="14.25">
      <c r="C60" s="43"/>
      <c r="D60" s="44"/>
      <c r="E60" s="45"/>
      <c r="F60" s="43"/>
      <c r="G60" s="44"/>
      <c r="H60" s="45"/>
      <c r="I60" s="43"/>
      <c r="J60" s="44"/>
      <c r="K60" s="45"/>
      <c r="L60" s="43"/>
      <c r="M60" s="44"/>
      <c r="N60" s="45"/>
      <c r="P60" s="55"/>
    </row>
    <row r="61" spans="3:16" ht="14.25">
      <c r="C61" s="43"/>
      <c r="D61" s="44"/>
      <c r="E61" s="45"/>
      <c r="F61" s="43"/>
      <c r="G61" s="44"/>
      <c r="H61" s="45"/>
      <c r="I61" s="43"/>
      <c r="J61" s="44"/>
      <c r="K61" s="45"/>
      <c r="L61" s="43"/>
      <c r="M61" s="44"/>
      <c r="N61" s="45"/>
      <c r="P61" s="55"/>
    </row>
    <row r="62" spans="3:16" ht="14.25">
      <c r="C62" s="43"/>
      <c r="D62" s="44"/>
      <c r="E62" s="45"/>
      <c r="F62" s="43"/>
      <c r="G62" s="44"/>
      <c r="H62" s="45"/>
      <c r="I62" s="43"/>
      <c r="J62" s="44"/>
      <c r="K62" s="45"/>
      <c r="L62" s="43"/>
      <c r="M62" s="44"/>
      <c r="N62" s="45"/>
      <c r="P62" s="55"/>
    </row>
    <row r="63" spans="3:16" ht="203.25" customHeight="1">
      <c r="C63" s="43"/>
      <c r="D63" s="44"/>
      <c r="E63" s="45"/>
      <c r="F63" s="43"/>
      <c r="G63" s="44"/>
      <c r="H63" s="45"/>
      <c r="I63" s="43"/>
      <c r="J63" s="44"/>
      <c r="K63" s="45"/>
      <c r="L63" s="43"/>
      <c r="M63" s="44"/>
      <c r="N63" s="45"/>
      <c r="P63" s="55"/>
    </row>
    <row r="64" spans="3:14" ht="70.5" customHeight="1" thickBot="1">
      <c r="C64" s="46"/>
      <c r="D64" s="47"/>
      <c r="E64" s="48"/>
      <c r="F64" s="46"/>
      <c r="G64" s="47"/>
      <c r="H64" s="48"/>
      <c r="I64" s="46"/>
      <c r="J64" s="47"/>
      <c r="K64" s="48"/>
      <c r="L64" s="46"/>
      <c r="M64" s="47"/>
      <c r="N64" s="48"/>
    </row>
    <row r="65" ht="14.25">
      <c r="B65" s="18"/>
    </row>
  </sheetData>
  <mergeCells count="25">
    <mergeCell ref="C56:D56"/>
    <mergeCell ref="C57:D57"/>
    <mergeCell ref="A1:A2"/>
    <mergeCell ref="B1:B2"/>
    <mergeCell ref="C1:E1"/>
    <mergeCell ref="C55:D55"/>
    <mergeCell ref="P54:P63"/>
    <mergeCell ref="I1:K1"/>
    <mergeCell ref="L1:N1"/>
    <mergeCell ref="O1:O2"/>
    <mergeCell ref="P1:P2"/>
    <mergeCell ref="I55:J55"/>
    <mergeCell ref="L55:M55"/>
    <mergeCell ref="L57:M57"/>
    <mergeCell ref="I59:K64"/>
    <mergeCell ref="F59:H64"/>
    <mergeCell ref="C59:E64"/>
    <mergeCell ref="L59:N64"/>
    <mergeCell ref="F1:H1"/>
    <mergeCell ref="F55:G55"/>
    <mergeCell ref="F56:G56"/>
    <mergeCell ref="I56:J56"/>
    <mergeCell ref="L56:M56"/>
    <mergeCell ref="F57:G57"/>
    <mergeCell ref="I57:J5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82"/>
  <sheetViews>
    <sheetView workbookViewId="0" topLeftCell="A34">
      <selection activeCell="E64" sqref="E64"/>
    </sheetView>
  </sheetViews>
  <sheetFormatPr defaultColWidth="9.00390625" defaultRowHeight="14.25"/>
  <cols>
    <col min="1" max="1" width="16.75390625" style="1" customWidth="1"/>
    <col min="2" max="2" width="17.75390625" style="27" customWidth="1"/>
    <col min="3" max="3" width="36.125" style="0" hidden="1" customWidth="1"/>
    <col min="4" max="4" width="19.875" style="0" customWidth="1"/>
    <col min="5" max="5" width="20.375" style="25" customWidth="1"/>
    <col min="6" max="6" width="12.75390625" style="0" customWidth="1"/>
    <col min="7" max="7" width="21.625" style="21" bestFit="1" customWidth="1"/>
    <col min="8" max="8" width="13.875" style="0" bestFit="1" customWidth="1"/>
  </cols>
  <sheetData>
    <row r="1" spans="1:8" ht="14.25">
      <c r="A1" s="36" t="s">
        <v>13</v>
      </c>
      <c r="B1" s="37" t="s">
        <v>101</v>
      </c>
      <c r="C1" t="s">
        <v>32</v>
      </c>
      <c r="D1" t="s">
        <v>102</v>
      </c>
      <c r="E1" s="25" t="s">
        <v>103</v>
      </c>
      <c r="F1" t="s">
        <v>104</v>
      </c>
      <c r="G1" s="21" t="s">
        <v>105</v>
      </c>
      <c r="H1" t="s">
        <v>158</v>
      </c>
    </row>
    <row r="2" spans="1:6" ht="14.25">
      <c r="A2" s="36"/>
      <c r="B2" s="37"/>
      <c r="F2" s="20"/>
    </row>
    <row r="3" spans="1:7" ht="14.25">
      <c r="A3" s="5" t="s">
        <v>106</v>
      </c>
      <c r="B3" s="26">
        <v>7.358953693247175</v>
      </c>
      <c r="D3">
        <v>-7.36</v>
      </c>
      <c r="E3" s="28">
        <f aca="true" t="shared" si="0" ref="E3:E10">B3+D3</f>
        <v>-0.0010463067528254655</v>
      </c>
      <c r="F3" s="20">
        <v>0</v>
      </c>
      <c r="G3" s="22">
        <f aca="true" t="shared" si="1" ref="G3:G54">E3-F3</f>
        <v>-0.0010463067528254655</v>
      </c>
    </row>
    <row r="4" spans="1:8" ht="14.25">
      <c r="A4" s="5" t="s">
        <v>41</v>
      </c>
      <c r="B4" s="26">
        <v>63.826086956521735</v>
      </c>
      <c r="C4" s="9"/>
      <c r="D4" s="7"/>
      <c r="E4" s="28">
        <f t="shared" si="0"/>
        <v>63.826086956521735</v>
      </c>
      <c r="F4" s="9"/>
      <c r="G4" s="22">
        <f t="shared" si="1"/>
        <v>63.826086956521735</v>
      </c>
      <c r="H4" s="1"/>
    </row>
    <row r="5" spans="1:8" ht="14.25">
      <c r="A5" s="5" t="s">
        <v>42</v>
      </c>
      <c r="B5" s="26">
        <v>-0.003828465536074077</v>
      </c>
      <c r="C5" s="9"/>
      <c r="D5" s="7"/>
      <c r="E5" s="28">
        <f t="shared" si="0"/>
        <v>-0.003828465536074077</v>
      </c>
      <c r="F5" s="9"/>
      <c r="G5" s="22">
        <f t="shared" si="1"/>
        <v>-0.003828465536074077</v>
      </c>
      <c r="H5" s="1"/>
    </row>
    <row r="6" spans="1:7" ht="14.25">
      <c r="A6" s="5" t="s">
        <v>107</v>
      </c>
      <c r="B6" s="26">
        <v>16.913290598290597</v>
      </c>
      <c r="D6">
        <v>-6.91</v>
      </c>
      <c r="E6" s="28">
        <f t="shared" si="0"/>
        <v>10.003290598290597</v>
      </c>
      <c r="F6" s="20">
        <v>10</v>
      </c>
      <c r="G6" s="22">
        <f t="shared" si="1"/>
        <v>0.003290598290597302</v>
      </c>
    </row>
    <row r="7" spans="1:7" ht="14.25">
      <c r="A7" s="5" t="s">
        <v>108</v>
      </c>
      <c r="B7" s="26">
        <v>-11.619920715249663</v>
      </c>
      <c r="D7">
        <v>11.62</v>
      </c>
      <c r="E7" s="28">
        <f t="shared" si="0"/>
        <v>7.928475033658344E-05</v>
      </c>
      <c r="F7" s="20">
        <v>0</v>
      </c>
      <c r="G7" s="22">
        <f t="shared" si="1"/>
        <v>7.928475033658344E-05</v>
      </c>
    </row>
    <row r="8" spans="1:7" ht="14.25">
      <c r="A8" s="5" t="s">
        <v>109</v>
      </c>
      <c r="B8" s="26">
        <v>8.772105263157894</v>
      </c>
      <c r="D8">
        <v>-8.77</v>
      </c>
      <c r="E8" s="28">
        <f t="shared" si="0"/>
        <v>0.002105263157893944</v>
      </c>
      <c r="F8" s="20">
        <v>0</v>
      </c>
      <c r="G8" s="22">
        <f t="shared" si="1"/>
        <v>0.002105263157893944</v>
      </c>
    </row>
    <row r="9" spans="1:7" ht="14.25">
      <c r="A9" s="5" t="s">
        <v>110</v>
      </c>
      <c r="B9" s="26">
        <v>29.57708333333333</v>
      </c>
      <c r="D9">
        <v>-9.58</v>
      </c>
      <c r="E9" s="28">
        <f t="shared" si="0"/>
        <v>19.99708333333333</v>
      </c>
      <c r="F9" s="20">
        <v>0</v>
      </c>
      <c r="G9" s="22">
        <f t="shared" si="1"/>
        <v>19.99708333333333</v>
      </c>
    </row>
    <row r="10" spans="1:7" ht="14.25">
      <c r="A10" s="5" t="s">
        <v>111</v>
      </c>
      <c r="B10" s="26">
        <v>13.489135338345864</v>
      </c>
      <c r="D10">
        <v>-3.49</v>
      </c>
      <c r="E10" s="28">
        <f t="shared" si="0"/>
        <v>9.999135338345864</v>
      </c>
      <c r="F10" s="20">
        <v>10</v>
      </c>
      <c r="G10" s="22">
        <f t="shared" si="1"/>
        <v>-0.0008646616541359009</v>
      </c>
    </row>
    <row r="11" spans="1:7" ht="14.25">
      <c r="A11" s="5" t="s">
        <v>19</v>
      </c>
      <c r="B11" s="26">
        <v>0</v>
      </c>
      <c r="C11" s="9"/>
      <c r="D11" s="6"/>
      <c r="E11" s="29">
        <v>0</v>
      </c>
      <c r="F11" s="20">
        <v>0</v>
      </c>
      <c r="G11" s="22">
        <f t="shared" si="1"/>
        <v>0</v>
      </c>
    </row>
    <row r="12" spans="1:7" ht="14.25">
      <c r="A12" s="5" t="s">
        <v>112</v>
      </c>
      <c r="B12" s="26">
        <v>32.074772770612306</v>
      </c>
      <c r="D12">
        <v>-2.07</v>
      </c>
      <c r="E12" s="28">
        <f aca="true" t="shared" si="2" ref="E12:E19">B12+D12</f>
        <v>30.004772770612306</v>
      </c>
      <c r="F12" s="20">
        <v>10</v>
      </c>
      <c r="G12" s="22">
        <f t="shared" si="1"/>
        <v>20.004772770612306</v>
      </c>
    </row>
    <row r="13" spans="1:7" ht="14.25">
      <c r="A13" s="5" t="s">
        <v>113</v>
      </c>
      <c r="B13" s="26">
        <v>20</v>
      </c>
      <c r="D13">
        <v>0</v>
      </c>
      <c r="E13" s="28">
        <f t="shared" si="2"/>
        <v>20</v>
      </c>
      <c r="F13" s="20">
        <v>10</v>
      </c>
      <c r="G13" s="22">
        <f t="shared" si="1"/>
        <v>10</v>
      </c>
    </row>
    <row r="14" spans="1:7" ht="14.25">
      <c r="A14" s="5" t="s">
        <v>114</v>
      </c>
      <c r="B14" s="26">
        <v>0</v>
      </c>
      <c r="C14" t="s">
        <v>115</v>
      </c>
      <c r="D14">
        <v>0</v>
      </c>
      <c r="E14" s="28">
        <f t="shared" si="2"/>
        <v>0</v>
      </c>
      <c r="F14" s="20">
        <v>0</v>
      </c>
      <c r="G14" s="22">
        <f t="shared" si="1"/>
        <v>0</v>
      </c>
    </row>
    <row r="15" spans="1:7" ht="14.25">
      <c r="A15" s="5" t="s">
        <v>49</v>
      </c>
      <c r="B15" s="24">
        <v>-6.74</v>
      </c>
      <c r="C15" s="9"/>
      <c r="D15" s="7"/>
      <c r="E15" s="28">
        <f t="shared" si="2"/>
        <v>-6.74</v>
      </c>
      <c r="F15" s="9"/>
      <c r="G15" s="22">
        <f t="shared" si="1"/>
        <v>-6.74</v>
      </c>
    </row>
    <row r="16" spans="1:7" ht="14.25">
      <c r="A16" s="5" t="s">
        <v>116</v>
      </c>
      <c r="B16" s="26">
        <v>10.512377450980392</v>
      </c>
      <c r="D16">
        <v>-0.51</v>
      </c>
      <c r="E16" s="28">
        <f t="shared" si="2"/>
        <v>10.002377450980392</v>
      </c>
      <c r="F16" s="20">
        <v>10</v>
      </c>
      <c r="G16" s="22">
        <f t="shared" si="1"/>
        <v>0.002377450980391771</v>
      </c>
    </row>
    <row r="17" spans="1:7" ht="14.25">
      <c r="A17" s="5" t="s">
        <v>117</v>
      </c>
      <c r="B17" s="26">
        <v>13.80826388888889</v>
      </c>
      <c r="D17">
        <v>-3.81</v>
      </c>
      <c r="E17" s="28">
        <f t="shared" si="2"/>
        <v>9.99826388888889</v>
      </c>
      <c r="F17" s="20">
        <v>10</v>
      </c>
      <c r="G17" s="22">
        <f t="shared" si="1"/>
        <v>-0.0017361111111107164</v>
      </c>
    </row>
    <row r="18" spans="1:7" ht="14.25">
      <c r="A18" s="5" t="s">
        <v>17</v>
      </c>
      <c r="B18" s="26">
        <v>0</v>
      </c>
      <c r="C18" s="9"/>
      <c r="D18" s="6"/>
      <c r="E18" s="28">
        <f t="shared" si="2"/>
        <v>0</v>
      </c>
      <c r="F18" s="20">
        <v>0</v>
      </c>
      <c r="G18" s="22">
        <f t="shared" si="1"/>
        <v>0</v>
      </c>
    </row>
    <row r="19" spans="1:8" ht="14.25">
      <c r="A19" s="5" t="s">
        <v>54</v>
      </c>
      <c r="B19" s="26">
        <v>-10</v>
      </c>
      <c r="C19" s="9"/>
      <c r="D19" s="7"/>
      <c r="E19" s="28">
        <f t="shared" si="2"/>
        <v>-10</v>
      </c>
      <c r="F19" s="9"/>
      <c r="G19" s="22">
        <f t="shared" si="1"/>
        <v>-10</v>
      </c>
      <c r="H19" s="1"/>
    </row>
    <row r="20" spans="1:7" ht="14.25">
      <c r="A20" s="5" t="s">
        <v>118</v>
      </c>
      <c r="B20" s="26">
        <v>18.795089285714287</v>
      </c>
      <c r="D20">
        <v>-8.8</v>
      </c>
      <c r="E20" s="28">
        <f aca="true" t="shared" si="3" ref="E20:E28">B20+D20</f>
        <v>9.995089285714286</v>
      </c>
      <c r="F20" s="20">
        <v>10</v>
      </c>
      <c r="G20" s="22">
        <f t="shared" si="1"/>
        <v>-0.00491071428571388</v>
      </c>
    </row>
    <row r="21" spans="1:7" ht="14.25">
      <c r="A21" s="5" t="s">
        <v>119</v>
      </c>
      <c r="B21" s="26">
        <v>17.39445394736842</v>
      </c>
      <c r="D21">
        <v>-7.39</v>
      </c>
      <c r="E21" s="28">
        <f t="shared" si="3"/>
        <v>10.004453947368418</v>
      </c>
      <c r="F21" s="20">
        <v>10</v>
      </c>
      <c r="G21" s="22">
        <f t="shared" si="1"/>
        <v>0.0044539473684181985</v>
      </c>
    </row>
    <row r="22" spans="1:7" ht="14.25">
      <c r="A22" s="5" t="s">
        <v>120</v>
      </c>
      <c r="B22" s="26">
        <v>50.87825032856833</v>
      </c>
      <c r="D22">
        <v>-0.88</v>
      </c>
      <c r="E22" s="28">
        <f t="shared" si="3"/>
        <v>49.998250328568325</v>
      </c>
      <c r="F22" s="20">
        <v>10</v>
      </c>
      <c r="G22" s="22">
        <f t="shared" si="1"/>
        <v>39.998250328568325</v>
      </c>
    </row>
    <row r="23" spans="1:7" ht="14.25">
      <c r="A23" s="5" t="s">
        <v>121</v>
      </c>
      <c r="B23" s="26">
        <v>38.603025362318846</v>
      </c>
      <c r="D23">
        <v>-8.6</v>
      </c>
      <c r="E23" s="28">
        <f t="shared" si="3"/>
        <v>30.003025362318844</v>
      </c>
      <c r="F23" s="20">
        <v>10</v>
      </c>
      <c r="G23" s="22">
        <f t="shared" si="1"/>
        <v>20.003025362318844</v>
      </c>
    </row>
    <row r="24" spans="1:7" ht="14.25">
      <c r="A24" s="5" t="s">
        <v>122</v>
      </c>
      <c r="B24" s="26">
        <v>8.92388888888889</v>
      </c>
      <c r="D24">
        <v>-8.92</v>
      </c>
      <c r="E24" s="28">
        <f t="shared" si="3"/>
        <v>0.003888888888889497</v>
      </c>
      <c r="F24" s="20">
        <v>0</v>
      </c>
      <c r="G24" s="22">
        <f t="shared" si="1"/>
        <v>0.003888888888889497</v>
      </c>
    </row>
    <row r="25" spans="1:7" ht="14.25">
      <c r="A25" s="5" t="s">
        <v>123</v>
      </c>
      <c r="B25" s="26">
        <v>-7.305</v>
      </c>
      <c r="D25">
        <v>7.31</v>
      </c>
      <c r="E25" s="28">
        <f t="shared" si="3"/>
        <v>0.004999999999999893</v>
      </c>
      <c r="F25" s="20">
        <v>0</v>
      </c>
      <c r="G25" s="22">
        <f t="shared" si="1"/>
        <v>0.004999999999999893</v>
      </c>
    </row>
    <row r="26" spans="1:7" ht="14.25">
      <c r="A26" s="5" t="s">
        <v>124</v>
      </c>
      <c r="B26" s="26">
        <v>-3.6108333333333333</v>
      </c>
      <c r="D26">
        <v>3.61</v>
      </c>
      <c r="E26" s="28">
        <f t="shared" si="3"/>
        <v>-0.0008333333333334636</v>
      </c>
      <c r="F26" s="20">
        <v>0</v>
      </c>
      <c r="G26" s="22">
        <f t="shared" si="1"/>
        <v>-0.0008333333333334636</v>
      </c>
    </row>
    <row r="27" spans="1:7" ht="14.25">
      <c r="A27" s="5" t="s">
        <v>125</v>
      </c>
      <c r="B27" s="26">
        <v>11.749261406975936</v>
      </c>
      <c r="D27">
        <v>-1.75</v>
      </c>
      <c r="E27" s="28">
        <f t="shared" si="3"/>
        <v>9.999261406975936</v>
      </c>
      <c r="F27" s="20">
        <v>10</v>
      </c>
      <c r="G27" s="22">
        <f t="shared" si="1"/>
        <v>-0.0007385930240637606</v>
      </c>
    </row>
    <row r="28" spans="1:7" ht="14.25">
      <c r="A28" s="5" t="s">
        <v>126</v>
      </c>
      <c r="B28" s="26">
        <v>14.222666666666667</v>
      </c>
      <c r="D28">
        <v>-4.22</v>
      </c>
      <c r="E28" s="28">
        <f t="shared" si="3"/>
        <v>10.002666666666666</v>
      </c>
      <c r="F28" s="20">
        <v>10</v>
      </c>
      <c r="G28" s="22">
        <f t="shared" si="1"/>
        <v>0.002666666666666373</v>
      </c>
    </row>
    <row r="29" spans="1:7" ht="14.25">
      <c r="A29" s="5" t="s">
        <v>20</v>
      </c>
      <c r="B29" s="26">
        <v>40</v>
      </c>
      <c r="C29" s="9"/>
      <c r="D29" s="6"/>
      <c r="E29" s="28">
        <v>40</v>
      </c>
      <c r="F29" s="20">
        <v>10</v>
      </c>
      <c r="G29" s="22">
        <f t="shared" si="1"/>
        <v>30</v>
      </c>
    </row>
    <row r="30" spans="1:7" ht="14.25">
      <c r="A30" s="5" t="s">
        <v>127</v>
      </c>
      <c r="B30" s="26">
        <v>-2.395625</v>
      </c>
      <c r="D30">
        <v>2.4</v>
      </c>
      <c r="E30" s="28">
        <f aca="true" t="shared" si="4" ref="E30:E35">B30+D30</f>
        <v>0.004375000000000018</v>
      </c>
      <c r="F30" s="20">
        <v>0</v>
      </c>
      <c r="G30" s="22">
        <f t="shared" si="1"/>
        <v>0.004375000000000018</v>
      </c>
    </row>
    <row r="31" spans="1:7" ht="14.25">
      <c r="A31" s="5" t="s">
        <v>128</v>
      </c>
      <c r="B31" s="26">
        <v>0</v>
      </c>
      <c r="C31" t="s">
        <v>129</v>
      </c>
      <c r="D31">
        <v>0</v>
      </c>
      <c r="E31" s="28">
        <f t="shared" si="4"/>
        <v>0</v>
      </c>
      <c r="F31" s="20">
        <v>0</v>
      </c>
      <c r="G31" s="22">
        <f t="shared" si="1"/>
        <v>0</v>
      </c>
    </row>
    <row r="32" spans="1:7" ht="14.25">
      <c r="A32" s="5" t="s">
        <v>130</v>
      </c>
      <c r="B32" s="26">
        <v>11.18324162679426</v>
      </c>
      <c r="D32">
        <v>-1.18</v>
      </c>
      <c r="E32" s="28">
        <f t="shared" si="4"/>
        <v>10.00324162679426</v>
      </c>
      <c r="F32" s="20">
        <v>10</v>
      </c>
      <c r="G32" s="22">
        <f t="shared" si="1"/>
        <v>0.0032416267942600996</v>
      </c>
    </row>
    <row r="33" spans="1:7" ht="14.25">
      <c r="A33" s="5" t="s">
        <v>131</v>
      </c>
      <c r="B33" s="26">
        <v>10.407518115942029</v>
      </c>
      <c r="D33">
        <v>-0.41</v>
      </c>
      <c r="E33" s="28">
        <f t="shared" si="4"/>
        <v>9.997518115942029</v>
      </c>
      <c r="F33" s="20">
        <v>10</v>
      </c>
      <c r="G33" s="22">
        <f t="shared" si="1"/>
        <v>-0.0024818840579712287</v>
      </c>
    </row>
    <row r="34" spans="1:7" ht="14.25">
      <c r="A34" s="5" t="s">
        <v>132</v>
      </c>
      <c r="B34" s="26">
        <v>-14.37950303030303</v>
      </c>
      <c r="D34">
        <v>14.38</v>
      </c>
      <c r="E34" s="28">
        <f t="shared" si="4"/>
        <v>0.0004969696969716608</v>
      </c>
      <c r="F34" s="20">
        <v>0</v>
      </c>
      <c r="G34" s="22">
        <f t="shared" si="1"/>
        <v>0.0004969696969716608</v>
      </c>
    </row>
    <row r="35" spans="1:7" ht="14.25">
      <c r="A35" t="s">
        <v>133</v>
      </c>
      <c r="B35" s="26">
        <v>75</v>
      </c>
      <c r="C35" t="s">
        <v>134</v>
      </c>
      <c r="D35">
        <v>0</v>
      </c>
      <c r="E35" s="28">
        <f t="shared" si="4"/>
        <v>75</v>
      </c>
      <c r="F35" s="20">
        <v>10</v>
      </c>
      <c r="G35" s="22">
        <f t="shared" si="1"/>
        <v>65</v>
      </c>
    </row>
    <row r="36" spans="1:7" ht="14.25">
      <c r="A36" s="5" t="s">
        <v>135</v>
      </c>
      <c r="B36" s="26">
        <v>5.190714285714286</v>
      </c>
      <c r="D36">
        <v>-5.19</v>
      </c>
      <c r="E36" s="28">
        <f aca="true" t="shared" si="5" ref="E36:E48">B36+D36</f>
        <v>0.0007142857142854453</v>
      </c>
      <c r="F36" s="20">
        <v>0</v>
      </c>
      <c r="G36" s="22">
        <f t="shared" si="1"/>
        <v>0.0007142857142854453</v>
      </c>
    </row>
    <row r="37" spans="1:7" ht="14.25">
      <c r="A37" s="5" t="s">
        <v>136</v>
      </c>
      <c r="B37" s="26">
        <v>-4.809285714285714</v>
      </c>
      <c r="D37">
        <v>4.81</v>
      </c>
      <c r="E37" s="28">
        <f t="shared" si="5"/>
        <v>0.0007142857142854453</v>
      </c>
      <c r="F37" s="20">
        <v>0</v>
      </c>
      <c r="G37" s="22">
        <f t="shared" si="1"/>
        <v>0.0007142857142854453</v>
      </c>
    </row>
    <row r="38" spans="1:7" ht="14.25">
      <c r="A38" s="5" t="s">
        <v>137</v>
      </c>
      <c r="B38" s="26">
        <v>45.05601880377964</v>
      </c>
      <c r="D38">
        <v>-5.06</v>
      </c>
      <c r="E38" s="28">
        <f t="shared" si="5"/>
        <v>39.996018803779634</v>
      </c>
      <c r="F38" s="20">
        <v>10</v>
      </c>
      <c r="G38" s="22">
        <f t="shared" si="1"/>
        <v>29.996018803779634</v>
      </c>
    </row>
    <row r="39" spans="1:7" ht="14.25">
      <c r="A39" s="5" t="s">
        <v>138</v>
      </c>
      <c r="B39" s="26">
        <v>121.75989227439227</v>
      </c>
      <c r="D39">
        <v>-1.76</v>
      </c>
      <c r="E39" s="28">
        <f t="shared" si="5"/>
        <v>119.99989227439227</v>
      </c>
      <c r="F39" s="20">
        <v>10</v>
      </c>
      <c r="G39" s="22">
        <f t="shared" si="1"/>
        <v>109.99989227439227</v>
      </c>
    </row>
    <row r="40" spans="1:7" ht="14.25">
      <c r="A40" s="5" t="s">
        <v>139</v>
      </c>
      <c r="B40" s="26">
        <v>-8.005286902202808</v>
      </c>
      <c r="D40">
        <v>8.01</v>
      </c>
      <c r="E40" s="28">
        <f t="shared" si="5"/>
        <v>0.004713097797191423</v>
      </c>
      <c r="F40" s="20">
        <v>0</v>
      </c>
      <c r="G40" s="22">
        <f t="shared" si="1"/>
        <v>0.004713097797191423</v>
      </c>
    </row>
    <row r="41" spans="1:7" ht="14.25">
      <c r="A41" s="5" t="s">
        <v>140</v>
      </c>
      <c r="B41" s="26">
        <v>8.137825362318843</v>
      </c>
      <c r="D41">
        <v>-8.14</v>
      </c>
      <c r="E41" s="28">
        <f t="shared" si="5"/>
        <v>-0.002174637681157776</v>
      </c>
      <c r="F41" s="20">
        <v>0</v>
      </c>
      <c r="G41" s="22">
        <f t="shared" si="1"/>
        <v>-0.002174637681157776</v>
      </c>
    </row>
    <row r="42" spans="1:7" ht="14.25">
      <c r="A42" s="5" t="s">
        <v>141</v>
      </c>
      <c r="B42" s="26">
        <v>19.71237745098039</v>
      </c>
      <c r="D42">
        <v>-9.71</v>
      </c>
      <c r="E42" s="28">
        <f t="shared" si="5"/>
        <v>10.00237745098039</v>
      </c>
      <c r="F42" s="20">
        <v>10</v>
      </c>
      <c r="G42" s="22">
        <f t="shared" si="1"/>
        <v>0.0023774509803899946</v>
      </c>
    </row>
    <row r="43" spans="1:7" ht="14.25">
      <c r="A43" s="5" t="s">
        <v>142</v>
      </c>
      <c r="B43" s="26">
        <v>54.35969202898549</v>
      </c>
      <c r="D43">
        <v>-4.36</v>
      </c>
      <c r="E43" s="28">
        <f t="shared" si="5"/>
        <v>49.99969202898549</v>
      </c>
      <c r="F43" s="20">
        <v>10</v>
      </c>
      <c r="G43" s="22">
        <f t="shared" si="1"/>
        <v>39.99969202898549</v>
      </c>
    </row>
    <row r="44" spans="1:7" ht="14.25">
      <c r="A44" s="5" t="s">
        <v>143</v>
      </c>
      <c r="B44" s="26">
        <v>7.382930555555557</v>
      </c>
      <c r="D44">
        <v>-7.38</v>
      </c>
      <c r="E44" s="28">
        <f t="shared" si="5"/>
        <v>0.0029305555555572127</v>
      </c>
      <c r="F44" s="20">
        <v>0</v>
      </c>
      <c r="G44" s="22">
        <f t="shared" si="1"/>
        <v>0.0029305555555572127</v>
      </c>
    </row>
    <row r="45" spans="1:7" ht="14.25">
      <c r="A45" s="5" t="s">
        <v>144</v>
      </c>
      <c r="B45" s="26">
        <v>27.28588333333333</v>
      </c>
      <c r="D45">
        <v>-7.29</v>
      </c>
      <c r="E45" s="28">
        <f t="shared" si="5"/>
        <v>19.99588333333333</v>
      </c>
      <c r="F45" s="20">
        <v>10</v>
      </c>
      <c r="G45" s="22">
        <f t="shared" si="1"/>
        <v>9.995883333333332</v>
      </c>
    </row>
    <row r="46" spans="1:7" ht="14.25">
      <c r="A46" s="5" t="s">
        <v>81</v>
      </c>
      <c r="B46" s="26">
        <v>28.71</v>
      </c>
      <c r="C46" s="9"/>
      <c r="D46" s="7"/>
      <c r="E46" s="28">
        <f t="shared" si="5"/>
        <v>28.71</v>
      </c>
      <c r="F46" s="9"/>
      <c r="G46" s="22">
        <f t="shared" si="1"/>
        <v>28.71</v>
      </c>
    </row>
    <row r="47" spans="1:7" ht="14.25">
      <c r="A47" s="5" t="s">
        <v>83</v>
      </c>
      <c r="B47" s="26">
        <v>30</v>
      </c>
      <c r="C47" s="9"/>
      <c r="D47" s="7"/>
      <c r="E47" s="28">
        <f t="shared" si="5"/>
        <v>30</v>
      </c>
      <c r="F47" s="9"/>
      <c r="G47" s="22">
        <f t="shared" si="1"/>
        <v>30</v>
      </c>
    </row>
    <row r="48" spans="1:7" ht="14.25">
      <c r="A48" s="5" t="s">
        <v>84</v>
      </c>
      <c r="B48" s="26">
        <v>0</v>
      </c>
      <c r="C48" s="9"/>
      <c r="D48" s="7"/>
      <c r="E48" s="28">
        <f t="shared" si="5"/>
        <v>0</v>
      </c>
      <c r="F48" s="9"/>
      <c r="G48" s="22">
        <f t="shared" si="1"/>
        <v>0</v>
      </c>
    </row>
    <row r="49" spans="1:7" ht="14.25">
      <c r="A49" s="5" t="s">
        <v>18</v>
      </c>
      <c r="B49" s="26">
        <v>-38.05985995247554</v>
      </c>
      <c r="C49" s="9"/>
      <c r="D49" s="7"/>
      <c r="E49" s="29">
        <v>-38.05985995247554</v>
      </c>
      <c r="F49" s="20">
        <v>0</v>
      </c>
      <c r="G49" s="22">
        <f t="shared" si="1"/>
        <v>-38.05985995247554</v>
      </c>
    </row>
    <row r="50" spans="1:7" ht="14.25">
      <c r="A50" s="5" t="s">
        <v>30</v>
      </c>
      <c r="B50" s="26">
        <v>0</v>
      </c>
      <c r="C50" s="9">
        <v>-10</v>
      </c>
      <c r="D50" s="7"/>
      <c r="E50" s="28"/>
      <c r="F50" s="20">
        <v>0</v>
      </c>
      <c r="G50" s="22">
        <f t="shared" si="1"/>
        <v>0</v>
      </c>
    </row>
    <row r="51" spans="1:7" ht="14.25">
      <c r="A51" s="5" t="s">
        <v>145</v>
      </c>
      <c r="B51" s="26">
        <v>-22.427255433908396</v>
      </c>
      <c r="D51">
        <v>22.43</v>
      </c>
      <c r="E51" s="28">
        <f>B51+D51</f>
        <v>0.002744566091603673</v>
      </c>
      <c r="F51" s="20">
        <v>0</v>
      </c>
      <c r="G51" s="22">
        <f t="shared" si="1"/>
        <v>0.002744566091603673</v>
      </c>
    </row>
    <row r="52" spans="1:7" ht="14.25">
      <c r="A52" s="5" t="s">
        <v>146</v>
      </c>
      <c r="B52" s="26">
        <v>69.06128729749783</v>
      </c>
      <c r="D52">
        <v>-9.06</v>
      </c>
      <c r="E52" s="28">
        <f>B52+D52</f>
        <v>60.001287297497825</v>
      </c>
      <c r="F52" s="20">
        <v>10</v>
      </c>
      <c r="G52" s="22">
        <f t="shared" si="1"/>
        <v>50.001287297497825</v>
      </c>
    </row>
    <row r="53" spans="1:7" ht="14.25">
      <c r="A53" s="5" t="s">
        <v>147</v>
      </c>
      <c r="B53" s="26">
        <v>6.7780000000000005</v>
      </c>
      <c r="D53">
        <v>-6.78</v>
      </c>
      <c r="E53" s="28">
        <f>B53+D53</f>
        <v>-0.0019999999999997797</v>
      </c>
      <c r="F53" s="20">
        <v>0</v>
      </c>
      <c r="G53" s="22">
        <f t="shared" si="1"/>
        <v>-0.0019999999999997797</v>
      </c>
    </row>
    <row r="54" spans="1:7" ht="14.25">
      <c r="A54" s="5" t="s">
        <v>148</v>
      </c>
      <c r="B54" s="26">
        <v>-58.82881808278867</v>
      </c>
      <c r="D54">
        <v>58.83</v>
      </c>
      <c r="E54" s="28">
        <f>B54+D54</f>
        <v>0.001181917211326322</v>
      </c>
      <c r="F54" s="20">
        <v>0</v>
      </c>
      <c r="G54" s="22">
        <f t="shared" si="1"/>
        <v>0.001181917211326322</v>
      </c>
    </row>
    <row r="55" spans="1:7" ht="12.75" customHeight="1">
      <c r="A55" s="5"/>
      <c r="B55" s="16">
        <f>SUM(B3:B54)</f>
        <v>748.7388696850903</v>
      </c>
      <c r="D55">
        <f>SUM(D3:D54)</f>
        <v>-15.980000000000004</v>
      </c>
      <c r="E55" s="28">
        <f>SUM(E3:E54)</f>
        <v>732.7588696850902</v>
      </c>
      <c r="F55" s="20">
        <f>SUM(F2:F53)</f>
        <v>220</v>
      </c>
      <c r="G55" s="22">
        <f>SUM(G3:G54)</f>
        <v>512.7588696850902</v>
      </c>
    </row>
    <row r="56" spans="1:6" ht="108.75" customHeight="1">
      <c r="A56" s="5"/>
      <c r="B56" s="26"/>
      <c r="D56" s="38" t="s">
        <v>24</v>
      </c>
      <c r="E56" s="39"/>
      <c r="F56" t="s">
        <v>34</v>
      </c>
    </row>
    <row r="57" spans="1:5" ht="14.25">
      <c r="A57" s="5"/>
      <c r="B57" s="26"/>
      <c r="D57" s="38" t="s">
        <v>149</v>
      </c>
      <c r="E57" s="38"/>
    </row>
    <row r="58" spans="1:5" ht="14.25">
      <c r="A58" s="5"/>
      <c r="B58" s="26"/>
      <c r="D58" s="38"/>
      <c r="E58" s="38"/>
    </row>
    <row r="59" spans="1:5" ht="14.25">
      <c r="A59" s="5"/>
      <c r="B59" s="26"/>
      <c r="D59" s="38"/>
      <c r="E59" s="38"/>
    </row>
    <row r="60" spans="1:5" ht="14.25">
      <c r="A60" s="5"/>
      <c r="B60" s="26"/>
      <c r="D60" s="38"/>
      <c r="E60" s="38"/>
    </row>
    <row r="61" spans="1:2" ht="14.25">
      <c r="A61" s="5"/>
      <c r="B61" s="26"/>
    </row>
    <row r="62" spans="1:2" ht="14.25">
      <c r="A62" s="5"/>
      <c r="B62" s="26"/>
    </row>
    <row r="63" spans="1:2" ht="14.25">
      <c r="A63" s="5"/>
      <c r="B63" s="26"/>
    </row>
    <row r="64" spans="1:2" ht="14.25">
      <c r="A64" s="5"/>
      <c r="B64" s="26"/>
    </row>
    <row r="65" spans="1:2" ht="14.25">
      <c r="A65" s="5"/>
      <c r="B65" s="26"/>
    </row>
    <row r="66" spans="1:2" ht="14.25">
      <c r="A66" s="5"/>
      <c r="B66" s="26"/>
    </row>
    <row r="67" spans="1:2" ht="14.25">
      <c r="A67" s="5"/>
      <c r="B67" s="26"/>
    </row>
    <row r="68" spans="1:2" ht="14.25">
      <c r="A68" s="5"/>
      <c r="B68" s="26"/>
    </row>
    <row r="69" spans="1:2" ht="14.25">
      <c r="A69" s="5"/>
      <c r="B69" s="26"/>
    </row>
    <row r="70" spans="1:2" ht="14.25">
      <c r="A70" s="5"/>
      <c r="B70" s="26"/>
    </row>
    <row r="71" spans="1:2" ht="14.25">
      <c r="A71" s="5"/>
      <c r="B71" s="26"/>
    </row>
    <row r="72" spans="1:2" ht="14.25">
      <c r="A72" s="5"/>
      <c r="B72" s="26"/>
    </row>
    <row r="73" spans="1:2" ht="14.25">
      <c r="A73" s="5"/>
      <c r="B73" s="26"/>
    </row>
    <row r="74" spans="1:2" ht="14.25">
      <c r="A74" s="5"/>
      <c r="B74" s="26"/>
    </row>
    <row r="75" spans="1:2" ht="14.25">
      <c r="A75" s="5"/>
      <c r="B75" s="26"/>
    </row>
    <row r="76" spans="1:2" ht="14.25">
      <c r="A76" s="5"/>
      <c r="B76" s="26"/>
    </row>
    <row r="77" spans="1:2" ht="14.25">
      <c r="A77" s="5"/>
      <c r="B77" s="26"/>
    </row>
    <row r="78" spans="1:2" ht="14.25">
      <c r="A78" s="5"/>
      <c r="B78" s="26"/>
    </row>
    <row r="79" spans="1:2" ht="14.25">
      <c r="A79" s="5"/>
      <c r="B79" s="26"/>
    </row>
    <row r="80" spans="1:2" ht="14.25">
      <c r="A80" s="5"/>
      <c r="B80" s="26"/>
    </row>
    <row r="81" spans="1:2" ht="14.25">
      <c r="A81" s="5"/>
      <c r="B81" s="26"/>
    </row>
    <row r="82" ht="18.75">
      <c r="A82" s="10"/>
    </row>
  </sheetData>
  <mergeCells count="4">
    <mergeCell ref="A1:A2"/>
    <mergeCell ref="B1:B2"/>
    <mergeCell ref="D56:E56"/>
    <mergeCell ref="D57:E6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63"/>
  <sheetViews>
    <sheetView zoomScale="85" zoomScaleNormal="85" workbookViewId="0" topLeftCell="A10">
      <selection activeCell="J43" sqref="J43"/>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10.00390625" style="0" bestFit="1" customWidth="1"/>
    <col min="6" max="6" width="5.87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10.00390625" style="0" bestFit="1" customWidth="1"/>
    <col min="12" max="12" width="5.50390625" style="0" bestFit="1" customWidth="1"/>
    <col min="13" max="13" width="8.50390625" style="0" bestFit="1" customWidth="1"/>
    <col min="14" max="14" width="10.00390625" style="0" bestFit="1" customWidth="1"/>
    <col min="15" max="15" width="13.875" style="14" bestFit="1" customWidth="1"/>
    <col min="16" max="16" width="10.00390625" style="1" bestFit="1" customWidth="1"/>
  </cols>
  <sheetData>
    <row r="1" spans="1:16" ht="14.25">
      <c r="A1" s="36" t="s">
        <v>35</v>
      </c>
      <c r="B1" s="56" t="s">
        <v>36</v>
      </c>
      <c r="C1" s="49">
        <v>40174</v>
      </c>
      <c r="D1" s="50"/>
      <c r="E1" s="51"/>
      <c r="F1" s="49">
        <v>40182</v>
      </c>
      <c r="G1" s="50"/>
      <c r="H1" s="51"/>
      <c r="I1" s="49">
        <v>40184</v>
      </c>
      <c r="J1" s="50"/>
      <c r="K1" s="51"/>
      <c r="L1" s="49">
        <v>40188</v>
      </c>
      <c r="M1" s="50"/>
      <c r="N1" s="51"/>
      <c r="O1" s="37" t="s">
        <v>37</v>
      </c>
      <c r="P1" s="36" t="s">
        <v>38</v>
      </c>
    </row>
    <row r="2" spans="1:16" ht="14.25">
      <c r="A2" s="36"/>
      <c r="B2" s="56"/>
      <c r="C2" s="4" t="s">
        <v>2</v>
      </c>
      <c r="D2" s="2" t="s">
        <v>3</v>
      </c>
      <c r="E2" s="3" t="s">
        <v>39</v>
      </c>
      <c r="F2" s="4" t="s">
        <v>2</v>
      </c>
      <c r="G2" s="2" t="s">
        <v>3</v>
      </c>
      <c r="H2" s="3" t="s">
        <v>4</v>
      </c>
      <c r="I2" s="4" t="s">
        <v>2</v>
      </c>
      <c r="J2" s="2" t="s">
        <v>3</v>
      </c>
      <c r="K2" s="3" t="s">
        <v>4</v>
      </c>
      <c r="L2" s="4" t="s">
        <v>2</v>
      </c>
      <c r="M2" s="2" t="s">
        <v>3</v>
      </c>
      <c r="N2" s="3" t="s">
        <v>4</v>
      </c>
      <c r="O2" s="37"/>
      <c r="P2" s="36"/>
    </row>
    <row r="3" spans="1:15" ht="14.25">
      <c r="A3" s="5" t="s">
        <v>40</v>
      </c>
      <c r="B3" s="6">
        <f aca="true" t="shared" si="0" ref="B3:B49">C3-E3+F3-H3+I3-K3+L3-N3+O3</f>
        <v>-14.760876873459331</v>
      </c>
      <c r="C3" s="9"/>
      <c r="D3" s="7"/>
      <c r="E3" s="8">
        <f>D3*D51</f>
        <v>0</v>
      </c>
      <c r="F3" s="9"/>
      <c r="G3" s="7"/>
      <c r="H3" s="8">
        <f>G3*G51</f>
        <v>0</v>
      </c>
      <c r="I3" s="9"/>
      <c r="J3" s="7"/>
      <c r="K3" s="8">
        <f>J3*J51</f>
        <v>0</v>
      </c>
      <c r="L3" s="9"/>
      <c r="M3" s="7"/>
      <c r="N3" s="8">
        <f>M3*M51</f>
        <v>0</v>
      </c>
      <c r="O3" s="6">
        <v>-14.760876873459331</v>
      </c>
    </row>
    <row r="4" spans="1:15" ht="14.25">
      <c r="A4" s="5" t="s">
        <v>43</v>
      </c>
      <c r="B4" s="6">
        <f t="shared" si="0"/>
        <v>28.243612115155585</v>
      </c>
      <c r="C4" s="9"/>
      <c r="D4" s="7"/>
      <c r="E4" s="8">
        <f>D4*D51</f>
        <v>0</v>
      </c>
      <c r="F4" s="9"/>
      <c r="G4" s="7"/>
      <c r="H4" s="8">
        <f>G4*G51</f>
        <v>0</v>
      </c>
      <c r="I4" s="9"/>
      <c r="J4" s="7"/>
      <c r="K4" s="8">
        <f>J4*J51</f>
        <v>0</v>
      </c>
      <c r="L4" s="9">
        <v>100</v>
      </c>
      <c r="M4" s="7">
        <v>1</v>
      </c>
      <c r="N4" s="8">
        <f>M4*M51</f>
        <v>15.6</v>
      </c>
      <c r="O4" s="6">
        <v>-56.15638788484442</v>
      </c>
    </row>
    <row r="5" spans="1:15" ht="14.25">
      <c r="A5" s="5" t="s">
        <v>44</v>
      </c>
      <c r="B5" s="6">
        <f t="shared" si="0"/>
        <v>-39.54190872723638</v>
      </c>
      <c r="C5" s="9"/>
      <c r="D5" s="7"/>
      <c r="E5" s="8">
        <f>D5*D51</f>
        <v>0</v>
      </c>
      <c r="F5" s="9"/>
      <c r="G5" s="7"/>
      <c r="H5" s="8">
        <f>G5*G51</f>
        <v>0</v>
      </c>
      <c r="I5" s="9"/>
      <c r="J5" s="7"/>
      <c r="K5" s="8">
        <f>J5*J51</f>
        <v>0</v>
      </c>
      <c r="L5" s="9"/>
      <c r="M5" s="7"/>
      <c r="N5" s="8">
        <f>M5*M51</f>
        <v>0</v>
      </c>
      <c r="O5" s="6">
        <v>-39.54190872723638</v>
      </c>
    </row>
    <row r="6" spans="1:15" ht="14.25">
      <c r="A6" s="5" t="s">
        <v>45</v>
      </c>
      <c r="B6" s="6">
        <f t="shared" si="0"/>
        <v>171.08641307714134</v>
      </c>
      <c r="C6" s="9">
        <v>200</v>
      </c>
      <c r="D6" s="7">
        <v>1</v>
      </c>
      <c r="E6" s="8">
        <f>D6*D51</f>
        <v>12.48</v>
      </c>
      <c r="F6" s="9"/>
      <c r="G6" s="7"/>
      <c r="H6" s="8">
        <f>G6*G51</f>
        <v>0</v>
      </c>
      <c r="I6" s="9"/>
      <c r="J6" s="7"/>
      <c r="K6" s="8">
        <f>J6*J51</f>
        <v>0</v>
      </c>
      <c r="L6" s="9"/>
      <c r="M6" s="7"/>
      <c r="N6" s="8">
        <f>M6*M51</f>
        <v>0</v>
      </c>
      <c r="O6" s="6">
        <v>-16.43358692285865</v>
      </c>
    </row>
    <row r="7" spans="1:15" ht="14.25">
      <c r="A7" s="5" t="s">
        <v>46</v>
      </c>
      <c r="B7" s="6">
        <f t="shared" si="0"/>
        <v>11.320802619562286</v>
      </c>
      <c r="C7" s="9">
        <v>100</v>
      </c>
      <c r="D7" s="7">
        <v>2</v>
      </c>
      <c r="E7" s="8">
        <f>D7*D51</f>
        <v>24.96</v>
      </c>
      <c r="F7" s="9"/>
      <c r="G7" s="7"/>
      <c r="H7" s="8">
        <f>G7*G51</f>
        <v>0</v>
      </c>
      <c r="I7" s="9"/>
      <c r="J7" s="7"/>
      <c r="K7" s="8">
        <f>J7*J51</f>
        <v>0</v>
      </c>
      <c r="L7" s="9"/>
      <c r="M7" s="7">
        <v>1</v>
      </c>
      <c r="N7" s="8">
        <f>M7*M51</f>
        <v>15.6</v>
      </c>
      <c r="O7" s="6">
        <v>-48.119197380437704</v>
      </c>
    </row>
    <row r="8" spans="1:15" ht="14.25">
      <c r="A8" s="5" t="s">
        <v>47</v>
      </c>
      <c r="B8" s="6">
        <f t="shared" si="0"/>
        <v>-60.58862609469418</v>
      </c>
      <c r="C8" s="9"/>
      <c r="D8" s="7">
        <v>1</v>
      </c>
      <c r="E8" s="8">
        <f>D8*D51</f>
        <v>12.48</v>
      </c>
      <c r="F8" s="9"/>
      <c r="G8" s="7">
        <v>1</v>
      </c>
      <c r="H8" s="8">
        <f>G8*G51</f>
        <v>17.333333333333332</v>
      </c>
      <c r="I8" s="9"/>
      <c r="J8" s="7">
        <v>1</v>
      </c>
      <c r="K8" s="8">
        <f>J8*J51</f>
        <v>23.076923076923077</v>
      </c>
      <c r="L8" s="9"/>
      <c r="M8" s="7"/>
      <c r="N8" s="8">
        <f>M8*M51</f>
        <v>0</v>
      </c>
      <c r="O8" s="6">
        <v>-7.698369684437765</v>
      </c>
    </row>
    <row r="9" spans="1:15" ht="14.25">
      <c r="A9" s="5" t="s">
        <v>48</v>
      </c>
      <c r="B9" s="6">
        <f t="shared" si="0"/>
        <v>47.228680228173246</v>
      </c>
      <c r="C9" s="9"/>
      <c r="D9" s="7">
        <v>2</v>
      </c>
      <c r="E9" s="8">
        <f>D9*D51</f>
        <v>24.96</v>
      </c>
      <c r="F9" s="9"/>
      <c r="G9" s="7">
        <v>2</v>
      </c>
      <c r="H9" s="8">
        <f>G9*G51</f>
        <v>34.666666666666664</v>
      </c>
      <c r="I9" s="9"/>
      <c r="J9" s="7">
        <v>2</v>
      </c>
      <c r="K9" s="8">
        <f>J9*J51</f>
        <v>46.15384615384615</v>
      </c>
      <c r="L9" s="9">
        <v>100</v>
      </c>
      <c r="M9" s="7">
        <v>2</v>
      </c>
      <c r="N9" s="8">
        <f>M9*M51</f>
        <v>31.2</v>
      </c>
      <c r="O9" s="6">
        <v>84.20919304868607</v>
      </c>
    </row>
    <row r="10" spans="1:15" ht="14.25">
      <c r="A10" s="5" t="s">
        <v>50</v>
      </c>
      <c r="B10" s="6">
        <f t="shared" si="0"/>
        <v>80.42523566855314</v>
      </c>
      <c r="C10" s="9">
        <v>200</v>
      </c>
      <c r="D10" s="7">
        <v>1</v>
      </c>
      <c r="E10" s="8">
        <f>D10*D51</f>
        <v>12.48</v>
      </c>
      <c r="F10" s="9"/>
      <c r="G10" s="7"/>
      <c r="H10" s="8">
        <f>G10*G51</f>
        <v>0</v>
      </c>
      <c r="I10" s="9"/>
      <c r="J10" s="7">
        <v>1</v>
      </c>
      <c r="K10" s="8">
        <f>J10*J51</f>
        <v>23.076923076923077</v>
      </c>
      <c r="L10" s="9"/>
      <c r="M10" s="7">
        <v>1</v>
      </c>
      <c r="N10" s="8">
        <f>M10*M51</f>
        <v>15.6</v>
      </c>
      <c r="O10" s="6">
        <v>-68.41784125452381</v>
      </c>
    </row>
    <row r="11" spans="1:15" ht="14.25">
      <c r="A11" s="5" t="s">
        <v>51</v>
      </c>
      <c r="B11" s="6">
        <f t="shared" si="0"/>
        <v>-87.4775923208429</v>
      </c>
      <c r="C11" s="9"/>
      <c r="D11" s="7"/>
      <c r="E11" s="8">
        <f>D11*D51</f>
        <v>0</v>
      </c>
      <c r="F11" s="9"/>
      <c r="G11" s="7">
        <v>1</v>
      </c>
      <c r="H11" s="8">
        <f>G11*G51</f>
        <v>17.333333333333332</v>
      </c>
      <c r="I11" s="9"/>
      <c r="J11" s="7"/>
      <c r="K11" s="8">
        <f>J11*J51</f>
        <v>0</v>
      </c>
      <c r="L11" s="9"/>
      <c r="M11" s="7"/>
      <c r="N11" s="8">
        <f>M11*M51</f>
        <v>0</v>
      </c>
      <c r="O11" s="6">
        <v>-70.14425898750957</v>
      </c>
    </row>
    <row r="12" spans="1:15" ht="14.25">
      <c r="A12" s="5" t="s">
        <v>52</v>
      </c>
      <c r="B12" s="6">
        <f t="shared" si="0"/>
        <v>9.637653906442395</v>
      </c>
      <c r="C12" s="9"/>
      <c r="D12" s="7"/>
      <c r="E12" s="8">
        <f>D12*D51</f>
        <v>0</v>
      </c>
      <c r="F12" s="9"/>
      <c r="G12" s="7"/>
      <c r="H12" s="8">
        <f>G12*G51</f>
        <v>0</v>
      </c>
      <c r="I12" s="9"/>
      <c r="J12" s="7"/>
      <c r="K12" s="8">
        <f>J12*J51</f>
        <v>0</v>
      </c>
      <c r="L12" s="9"/>
      <c r="M12" s="7"/>
      <c r="N12" s="8">
        <f>M12*M51</f>
        <v>0</v>
      </c>
      <c r="O12" s="6">
        <v>9.637653906442395</v>
      </c>
    </row>
    <row r="13" spans="1:15" ht="14.25">
      <c r="A13" s="5" t="s">
        <v>53</v>
      </c>
      <c r="B13" s="6">
        <f t="shared" si="0"/>
        <v>16.339716304359143</v>
      </c>
      <c r="C13" s="9"/>
      <c r="D13" s="7"/>
      <c r="E13" s="8">
        <f>D13*D51</f>
        <v>0</v>
      </c>
      <c r="F13" s="9"/>
      <c r="G13" s="7"/>
      <c r="H13" s="8">
        <f>G13*G51</f>
        <v>0</v>
      </c>
      <c r="I13" s="9"/>
      <c r="J13" s="7"/>
      <c r="K13" s="8">
        <f>J13*J51</f>
        <v>0</v>
      </c>
      <c r="L13" s="9"/>
      <c r="M13" s="7"/>
      <c r="N13" s="8">
        <f>M13*M51</f>
        <v>0</v>
      </c>
      <c r="O13" s="6">
        <v>16.339716304359143</v>
      </c>
    </row>
    <row r="14" spans="1:15" ht="14.25">
      <c r="A14" s="5" t="s">
        <v>55</v>
      </c>
      <c r="B14" s="6">
        <f t="shared" si="0"/>
        <v>-3.9916315010313923</v>
      </c>
      <c r="C14" s="9"/>
      <c r="D14" s="7">
        <v>1</v>
      </c>
      <c r="E14" s="8">
        <f>D14*D51</f>
        <v>12.48</v>
      </c>
      <c r="F14" s="9"/>
      <c r="G14" s="7">
        <v>1</v>
      </c>
      <c r="H14" s="8">
        <f>G14*G51</f>
        <v>17.333333333333332</v>
      </c>
      <c r="I14" s="9"/>
      <c r="J14" s="7"/>
      <c r="K14" s="8">
        <f>J14*J51</f>
        <v>0</v>
      </c>
      <c r="L14" s="9"/>
      <c r="M14" s="7"/>
      <c r="N14" s="8">
        <f>M14*M51</f>
        <v>0</v>
      </c>
      <c r="O14" s="6">
        <v>25.82170183230194</v>
      </c>
    </row>
    <row r="15" spans="1:15" ht="14.25">
      <c r="A15" s="5" t="s">
        <v>56</v>
      </c>
      <c r="B15" s="6">
        <f t="shared" si="0"/>
        <v>70.86464067316575</v>
      </c>
      <c r="C15" s="9"/>
      <c r="D15" s="7">
        <v>1</v>
      </c>
      <c r="E15" s="8">
        <f>D15*D51</f>
        <v>12.48</v>
      </c>
      <c r="F15" s="9"/>
      <c r="G15" s="7">
        <v>1</v>
      </c>
      <c r="H15" s="8">
        <f>G15*G51</f>
        <v>17.333333333333332</v>
      </c>
      <c r="I15" s="9"/>
      <c r="J15" s="7"/>
      <c r="K15" s="8">
        <f>J15*J51</f>
        <v>0</v>
      </c>
      <c r="L15" s="9"/>
      <c r="M15" s="7"/>
      <c r="N15" s="8">
        <f>M15*M51</f>
        <v>0</v>
      </c>
      <c r="O15" s="6">
        <v>100.67797400649908</v>
      </c>
    </row>
    <row r="16" spans="1:15" ht="14.25">
      <c r="A16" s="5" t="s">
        <v>57</v>
      </c>
      <c r="B16" s="6">
        <f t="shared" si="0"/>
        <v>130.9816242240731</v>
      </c>
      <c r="C16" s="9"/>
      <c r="D16" s="7">
        <v>1</v>
      </c>
      <c r="E16" s="8">
        <f>D16*D51</f>
        <v>12.48</v>
      </c>
      <c r="F16" s="9"/>
      <c r="G16" s="7"/>
      <c r="H16" s="8">
        <f>G16*G51</f>
        <v>0</v>
      </c>
      <c r="I16" s="9"/>
      <c r="J16" s="7">
        <v>1</v>
      </c>
      <c r="K16" s="8">
        <f>J16*J51</f>
        <v>23.076923076923077</v>
      </c>
      <c r="L16" s="9"/>
      <c r="M16" s="7"/>
      <c r="N16" s="8">
        <f>M16*M51</f>
        <v>0</v>
      </c>
      <c r="O16" s="6">
        <v>166.53854730099619</v>
      </c>
    </row>
    <row r="17" spans="1:15" ht="14.25">
      <c r="A17" s="5" t="s">
        <v>58</v>
      </c>
      <c r="B17" s="6">
        <f t="shared" si="0"/>
        <v>20.87510612721335</v>
      </c>
      <c r="C17" s="9"/>
      <c r="D17" s="7">
        <v>1</v>
      </c>
      <c r="E17" s="8">
        <f>D17*D51</f>
        <v>12.48</v>
      </c>
      <c r="F17" s="9"/>
      <c r="G17" s="7">
        <v>1</v>
      </c>
      <c r="H17" s="8">
        <f>G17*G51</f>
        <v>17.333333333333332</v>
      </c>
      <c r="I17" s="9"/>
      <c r="J17" s="7"/>
      <c r="K17" s="8">
        <f>J17*J51</f>
        <v>0</v>
      </c>
      <c r="L17" s="9"/>
      <c r="M17" s="7"/>
      <c r="N17" s="8">
        <f>M17*M51</f>
        <v>0</v>
      </c>
      <c r="O17" s="6">
        <v>50.68843946054668</v>
      </c>
    </row>
    <row r="18" spans="1:15" ht="14.25">
      <c r="A18" s="5" t="s">
        <v>59</v>
      </c>
      <c r="B18" s="6">
        <f t="shared" si="0"/>
        <v>406.9111142683996</v>
      </c>
      <c r="C18" s="9"/>
      <c r="D18" s="7">
        <v>1</v>
      </c>
      <c r="E18" s="8">
        <f>D18*D51</f>
        <v>12.48</v>
      </c>
      <c r="F18" s="9"/>
      <c r="G18" s="7">
        <v>1</v>
      </c>
      <c r="H18" s="8">
        <f>G18*G51</f>
        <v>17.333333333333332</v>
      </c>
      <c r="I18" s="9"/>
      <c r="J18" s="7">
        <v>1</v>
      </c>
      <c r="K18" s="8">
        <f>J18*J51</f>
        <v>23.076923076923077</v>
      </c>
      <c r="L18" s="9"/>
      <c r="M18" s="7">
        <v>1</v>
      </c>
      <c r="N18" s="8">
        <f>M18*M51</f>
        <v>15.6</v>
      </c>
      <c r="O18" s="6">
        <v>475.401370678656</v>
      </c>
    </row>
    <row r="19" spans="1:15" ht="14.25">
      <c r="A19" s="5" t="s">
        <v>60</v>
      </c>
      <c r="B19" s="6">
        <f t="shared" si="0"/>
        <v>-32.245217391304344</v>
      </c>
      <c r="C19" s="9"/>
      <c r="D19" s="7">
        <v>1</v>
      </c>
      <c r="E19" s="8">
        <f>D19*D51</f>
        <v>12.48</v>
      </c>
      <c r="F19" s="9"/>
      <c r="G19" s="7"/>
      <c r="H19" s="8">
        <f>G19*G51</f>
        <v>0</v>
      </c>
      <c r="I19" s="9"/>
      <c r="J19" s="7"/>
      <c r="K19" s="8">
        <f>J19*J51</f>
        <v>0</v>
      </c>
      <c r="L19" s="9"/>
      <c r="M19" s="7">
        <v>1</v>
      </c>
      <c r="N19" s="8">
        <f>M19*M51</f>
        <v>15.6</v>
      </c>
      <c r="O19" s="6">
        <v>-4.165217391304347</v>
      </c>
    </row>
    <row r="20" spans="1:15" ht="14.25">
      <c r="A20" s="5" t="s">
        <v>61</v>
      </c>
      <c r="B20" s="6">
        <f t="shared" si="0"/>
        <v>90.3479706842865</v>
      </c>
      <c r="C20" s="9"/>
      <c r="D20" s="7">
        <v>1</v>
      </c>
      <c r="E20" s="8">
        <f>D20*D51</f>
        <v>12.48</v>
      </c>
      <c r="F20" s="9"/>
      <c r="G20" s="7"/>
      <c r="H20" s="8">
        <f>G20*G51</f>
        <v>0</v>
      </c>
      <c r="I20" s="9"/>
      <c r="J20" s="7"/>
      <c r="K20" s="8">
        <f>J20*J51</f>
        <v>0</v>
      </c>
      <c r="L20" s="9">
        <v>100</v>
      </c>
      <c r="M20" s="7">
        <v>1</v>
      </c>
      <c r="N20" s="8">
        <f>M20*M51</f>
        <v>15.6</v>
      </c>
      <c r="O20" s="6">
        <v>18.427970684286493</v>
      </c>
    </row>
    <row r="21" spans="1:15" ht="14.25">
      <c r="A21" s="5" t="s">
        <v>62</v>
      </c>
      <c r="B21" s="6">
        <f t="shared" si="0"/>
        <v>-95.48744622171628</v>
      </c>
      <c r="C21" s="9"/>
      <c r="D21" s="7">
        <v>1</v>
      </c>
      <c r="E21" s="8">
        <f>D21*D51</f>
        <v>12.48</v>
      </c>
      <c r="F21" s="9"/>
      <c r="G21" s="7">
        <v>1</v>
      </c>
      <c r="H21" s="8">
        <f>G21*G51</f>
        <v>17.333333333333332</v>
      </c>
      <c r="I21" s="9"/>
      <c r="J21" s="7">
        <v>1</v>
      </c>
      <c r="K21" s="8">
        <f>J21*J51</f>
        <v>23.076923076923077</v>
      </c>
      <c r="L21" s="9"/>
      <c r="M21" s="7">
        <v>1</v>
      </c>
      <c r="N21" s="8">
        <f>M21*M51</f>
        <v>15.6</v>
      </c>
      <c r="O21" s="6">
        <v>-26.997189811459876</v>
      </c>
    </row>
    <row r="22" spans="1:15" ht="14.25">
      <c r="A22" s="5" t="s">
        <v>63</v>
      </c>
      <c r="B22" s="6">
        <f t="shared" si="0"/>
        <v>57.17730130570861</v>
      </c>
      <c r="C22" s="9"/>
      <c r="D22" s="7"/>
      <c r="E22" s="8">
        <f>D22*D51</f>
        <v>0</v>
      </c>
      <c r="F22" s="9"/>
      <c r="G22" s="7"/>
      <c r="H22" s="8">
        <f>G22*G51</f>
        <v>0</v>
      </c>
      <c r="I22" s="9"/>
      <c r="J22" s="7"/>
      <c r="K22" s="8">
        <f>J22*J51</f>
        <v>0</v>
      </c>
      <c r="L22" s="9"/>
      <c r="M22" s="7"/>
      <c r="N22" s="8">
        <f>M22*M51</f>
        <v>0</v>
      </c>
      <c r="O22" s="6">
        <v>57.17730130570861</v>
      </c>
    </row>
    <row r="23" spans="1:15" ht="14.25">
      <c r="A23" s="5" t="s">
        <v>64</v>
      </c>
      <c r="B23" s="6">
        <f t="shared" si="0"/>
        <v>-5.790074659639867</v>
      </c>
      <c r="C23" s="9"/>
      <c r="D23" s="7"/>
      <c r="E23" s="8">
        <f>D23*D51</f>
        <v>0</v>
      </c>
      <c r="F23" s="9"/>
      <c r="G23" s="7"/>
      <c r="H23" s="8">
        <f>G23*G51</f>
        <v>0</v>
      </c>
      <c r="I23" s="9"/>
      <c r="J23" s="7"/>
      <c r="K23" s="8">
        <f>J23*J51</f>
        <v>0</v>
      </c>
      <c r="L23" s="9"/>
      <c r="M23" s="7"/>
      <c r="N23" s="8">
        <f>M23*M51</f>
        <v>0</v>
      </c>
      <c r="O23" s="6">
        <v>-5.790074659639867</v>
      </c>
    </row>
    <row r="24" spans="1:15" ht="14.25">
      <c r="A24" s="5" t="s">
        <v>65</v>
      </c>
      <c r="B24" s="6">
        <f t="shared" si="0"/>
        <v>93.19058575700822</v>
      </c>
      <c r="C24" s="9"/>
      <c r="D24" s="7"/>
      <c r="E24" s="8">
        <f>D24*D51</f>
        <v>0</v>
      </c>
      <c r="F24" s="9"/>
      <c r="G24" s="7"/>
      <c r="H24" s="8">
        <f>G24*G51</f>
        <v>0</v>
      </c>
      <c r="I24" s="9"/>
      <c r="J24" s="7"/>
      <c r="K24" s="8">
        <f>J24*J51</f>
        <v>0</v>
      </c>
      <c r="L24" s="9"/>
      <c r="M24" s="7"/>
      <c r="N24" s="8">
        <f>M24*M51</f>
        <v>0</v>
      </c>
      <c r="O24" s="6">
        <v>93.19058575700822</v>
      </c>
    </row>
    <row r="25" spans="1:15" ht="14.25">
      <c r="A25" s="5" t="s">
        <v>66</v>
      </c>
      <c r="B25" s="6">
        <f t="shared" si="0"/>
        <v>93.52630869453046</v>
      </c>
      <c r="C25" s="9"/>
      <c r="D25" s="7"/>
      <c r="E25" s="8">
        <f>D25*D51</f>
        <v>0</v>
      </c>
      <c r="F25" s="9"/>
      <c r="G25" s="7"/>
      <c r="H25" s="8">
        <f>G25*G51</f>
        <v>0</v>
      </c>
      <c r="I25" s="9"/>
      <c r="J25" s="7"/>
      <c r="K25" s="8">
        <f>J25*J51</f>
        <v>0</v>
      </c>
      <c r="L25" s="9"/>
      <c r="M25" s="7"/>
      <c r="N25" s="8">
        <f>M25*M51</f>
        <v>0</v>
      </c>
      <c r="O25" s="6">
        <v>93.52630869453046</v>
      </c>
    </row>
    <row r="26" spans="1:15" ht="14.25">
      <c r="A26" s="5" t="s">
        <v>67</v>
      </c>
      <c r="B26" s="6">
        <f t="shared" si="0"/>
        <v>26.997053538017738</v>
      </c>
      <c r="C26" s="9"/>
      <c r="D26" s="7">
        <v>1</v>
      </c>
      <c r="E26" s="8">
        <f>D26*D51</f>
        <v>12.48</v>
      </c>
      <c r="F26" s="9"/>
      <c r="G26" s="7"/>
      <c r="H26" s="8">
        <f>G26*G51</f>
        <v>0</v>
      </c>
      <c r="I26" s="9"/>
      <c r="J26" s="7"/>
      <c r="K26" s="8">
        <f>J26*J51</f>
        <v>0</v>
      </c>
      <c r="L26" s="9"/>
      <c r="M26" s="7">
        <v>1</v>
      </c>
      <c r="N26" s="8">
        <f>M26*M51</f>
        <v>15.6</v>
      </c>
      <c r="O26" s="6">
        <v>55.077053538017736</v>
      </c>
    </row>
    <row r="27" spans="1:15" ht="14.25">
      <c r="A27" s="5" t="s">
        <v>68</v>
      </c>
      <c r="B27" s="6">
        <f t="shared" si="0"/>
        <v>29.995781238360877</v>
      </c>
      <c r="C27" s="9"/>
      <c r="D27" s="7"/>
      <c r="E27" s="8">
        <f>D27*D51</f>
        <v>0</v>
      </c>
      <c r="F27" s="9"/>
      <c r="G27" s="7"/>
      <c r="H27" s="8">
        <f>G27*G51</f>
        <v>0</v>
      </c>
      <c r="I27" s="9"/>
      <c r="J27" s="7"/>
      <c r="K27" s="8">
        <f>J27*J51</f>
        <v>0</v>
      </c>
      <c r="L27" s="9"/>
      <c r="M27" s="7"/>
      <c r="N27" s="8">
        <f>M27*M51</f>
        <v>0</v>
      </c>
      <c r="O27" s="6">
        <v>29.995781238360877</v>
      </c>
    </row>
    <row r="28" spans="1:16" ht="14.25">
      <c r="A28" s="5" t="s">
        <v>69</v>
      </c>
      <c r="B28" s="6">
        <f t="shared" si="0"/>
        <v>39.2</v>
      </c>
      <c r="C28" s="9"/>
      <c r="D28" s="7"/>
      <c r="E28" s="8">
        <f>D28*D51</f>
        <v>0</v>
      </c>
      <c r="F28" s="9"/>
      <c r="G28" s="7"/>
      <c r="H28" s="8">
        <f>G28*G51</f>
        <v>0</v>
      </c>
      <c r="I28" s="9"/>
      <c r="J28" s="7"/>
      <c r="K28" s="8">
        <f>J28*J51</f>
        <v>0</v>
      </c>
      <c r="L28" s="9"/>
      <c r="M28" s="7"/>
      <c r="N28" s="8">
        <f>M28*M51</f>
        <v>0</v>
      </c>
      <c r="O28" s="6">
        <v>39.2</v>
      </c>
      <c r="P28"/>
    </row>
    <row r="29" spans="1:15" ht="14.25">
      <c r="A29" s="5" t="s">
        <v>70</v>
      </c>
      <c r="B29" s="6">
        <f t="shared" si="0"/>
        <v>-79.50198767525659</v>
      </c>
      <c r="C29" s="9"/>
      <c r="D29" s="7">
        <v>1</v>
      </c>
      <c r="E29" s="8">
        <f>D29*D51</f>
        <v>12.48</v>
      </c>
      <c r="F29" s="9"/>
      <c r="G29" s="7">
        <v>1</v>
      </c>
      <c r="H29" s="8">
        <f>G29*G51</f>
        <v>17.333333333333332</v>
      </c>
      <c r="I29" s="9"/>
      <c r="J29" s="7"/>
      <c r="K29" s="8">
        <f>J29*J51</f>
        <v>0</v>
      </c>
      <c r="L29" s="9"/>
      <c r="M29" s="7">
        <v>1</v>
      </c>
      <c r="N29" s="8">
        <f>M29*M51</f>
        <v>15.6</v>
      </c>
      <c r="O29" s="6">
        <v>-34.08865434192325</v>
      </c>
    </row>
    <row r="30" spans="1:15" ht="14.25">
      <c r="A30" s="5" t="s">
        <v>71</v>
      </c>
      <c r="B30" s="6">
        <f t="shared" si="0"/>
        <v>64.071693015475</v>
      </c>
      <c r="C30" s="9"/>
      <c r="D30" s="7"/>
      <c r="E30" s="8">
        <f>D30*D51</f>
        <v>0</v>
      </c>
      <c r="F30" s="9"/>
      <c r="G30" s="7"/>
      <c r="H30" s="8">
        <f>G30*G51</f>
        <v>0</v>
      </c>
      <c r="I30" s="9"/>
      <c r="J30" s="7"/>
      <c r="K30" s="8">
        <f>J30*J51</f>
        <v>0</v>
      </c>
      <c r="L30" s="9"/>
      <c r="M30" s="7"/>
      <c r="N30" s="8">
        <f>M30*M51</f>
        <v>0</v>
      </c>
      <c r="O30" s="6">
        <v>64.071693015475</v>
      </c>
    </row>
    <row r="31" spans="1:15" ht="14.25">
      <c r="A31" s="5" t="s">
        <v>72</v>
      </c>
      <c r="B31" s="6">
        <f t="shared" si="0"/>
        <v>-10.252530512990184</v>
      </c>
      <c r="C31" s="9"/>
      <c r="D31" s="7">
        <v>1</v>
      </c>
      <c r="E31" s="8">
        <f>D31*D51</f>
        <v>12.48</v>
      </c>
      <c r="F31" s="9"/>
      <c r="G31" s="7">
        <v>1</v>
      </c>
      <c r="H31" s="8">
        <f>G31*G51</f>
        <v>17.333333333333332</v>
      </c>
      <c r="I31" s="9"/>
      <c r="J31" s="7">
        <v>1</v>
      </c>
      <c r="K31" s="8">
        <f>J31*J51</f>
        <v>23.076923076923077</v>
      </c>
      <c r="L31" s="9"/>
      <c r="M31" s="7">
        <v>1</v>
      </c>
      <c r="N31" s="8">
        <f>M31*M51</f>
        <v>15.6</v>
      </c>
      <c r="O31" s="6">
        <v>58.23772589726622</v>
      </c>
    </row>
    <row r="32" spans="1:15" ht="14.25">
      <c r="A32" s="5" t="s">
        <v>73</v>
      </c>
      <c r="B32" s="6">
        <f t="shared" si="0"/>
        <v>36.53333333333333</v>
      </c>
      <c r="C32" s="9"/>
      <c r="D32" s="7"/>
      <c r="E32" s="8">
        <f>D32*D51</f>
        <v>0</v>
      </c>
      <c r="F32" s="9"/>
      <c r="G32" s="7"/>
      <c r="H32" s="8">
        <f>G32*G51</f>
        <v>0</v>
      </c>
      <c r="I32" s="9"/>
      <c r="J32" s="7"/>
      <c r="K32" s="8">
        <f>J32*J51</f>
        <v>0</v>
      </c>
      <c r="L32" s="9"/>
      <c r="M32" s="7"/>
      <c r="N32" s="8">
        <f>M32*M51</f>
        <v>0</v>
      </c>
      <c r="O32" s="6">
        <v>36.53333333333333</v>
      </c>
    </row>
    <row r="33" spans="1:15" ht="14.25">
      <c r="A33" s="5" t="s">
        <v>74</v>
      </c>
      <c r="B33" s="6">
        <f t="shared" si="0"/>
        <v>89.99840588666181</v>
      </c>
      <c r="C33" s="9"/>
      <c r="D33" s="7"/>
      <c r="E33" s="8">
        <f>D33*D51</f>
        <v>0</v>
      </c>
      <c r="F33" s="9"/>
      <c r="G33" s="7"/>
      <c r="H33" s="8">
        <f>G33*G51</f>
        <v>0</v>
      </c>
      <c r="I33" s="9"/>
      <c r="J33" s="7"/>
      <c r="K33" s="8">
        <f>J33*J51</f>
        <v>0</v>
      </c>
      <c r="L33" s="9"/>
      <c r="M33" s="7"/>
      <c r="N33" s="8">
        <f>M33*M51</f>
        <v>0</v>
      </c>
      <c r="O33" s="6">
        <v>89.99840588666181</v>
      </c>
    </row>
    <row r="34" spans="1:15" ht="14.25">
      <c r="A34" s="5" t="s">
        <v>75</v>
      </c>
      <c r="B34" s="6">
        <f t="shared" si="0"/>
        <v>41.788900834696975</v>
      </c>
      <c r="C34" s="9"/>
      <c r="D34" s="7"/>
      <c r="E34" s="8">
        <f>D34*D51</f>
        <v>0</v>
      </c>
      <c r="F34" s="9"/>
      <c r="G34" s="7"/>
      <c r="H34" s="8">
        <f>G34*G51</f>
        <v>0</v>
      </c>
      <c r="I34" s="9"/>
      <c r="J34" s="7"/>
      <c r="K34" s="8">
        <f>J34*J51</f>
        <v>0</v>
      </c>
      <c r="L34" s="9"/>
      <c r="M34" s="7"/>
      <c r="N34" s="8">
        <f>M34*M51</f>
        <v>0</v>
      </c>
      <c r="O34" s="6">
        <v>41.788900834696975</v>
      </c>
    </row>
    <row r="35" spans="1:15" ht="14.25">
      <c r="A35" s="5" t="s">
        <v>76</v>
      </c>
      <c r="B35" s="6">
        <f t="shared" si="0"/>
        <v>304.20571909768785</v>
      </c>
      <c r="C35" s="9"/>
      <c r="D35" s="7">
        <v>1</v>
      </c>
      <c r="E35" s="8">
        <f>D35*D51</f>
        <v>12.48</v>
      </c>
      <c r="F35" s="9"/>
      <c r="G35" s="7">
        <v>1</v>
      </c>
      <c r="H35" s="8">
        <v>1</v>
      </c>
      <c r="I35" s="9"/>
      <c r="J35" s="7">
        <v>1</v>
      </c>
      <c r="K35" s="8">
        <f>J35*J51</f>
        <v>23.076923076923077</v>
      </c>
      <c r="L35" s="9">
        <v>300</v>
      </c>
      <c r="M35" s="7">
        <v>1</v>
      </c>
      <c r="N35" s="8">
        <f>M35*M51</f>
        <v>15.6</v>
      </c>
      <c r="O35" s="6">
        <v>56.3626421746109</v>
      </c>
    </row>
    <row r="36" spans="1:15" ht="14.25">
      <c r="A36" s="5" t="s">
        <v>77</v>
      </c>
      <c r="B36" s="6">
        <f t="shared" si="0"/>
        <v>133.9723994642655</v>
      </c>
      <c r="C36" s="9"/>
      <c r="D36" s="7"/>
      <c r="E36" s="8">
        <f>D36*D51</f>
        <v>0</v>
      </c>
      <c r="F36" s="9"/>
      <c r="G36" s="7">
        <v>1</v>
      </c>
      <c r="H36" s="8">
        <f>G36*G51</f>
        <v>17.333333333333332</v>
      </c>
      <c r="I36" s="9"/>
      <c r="J36" s="7">
        <v>1</v>
      </c>
      <c r="K36" s="8">
        <f>J36*J51</f>
        <v>23.076923076923077</v>
      </c>
      <c r="L36" s="9">
        <v>200</v>
      </c>
      <c r="M36" s="7">
        <v>1</v>
      </c>
      <c r="N36" s="8">
        <f>M36*M51</f>
        <v>15.6</v>
      </c>
      <c r="O36" s="6">
        <v>-10.01734412547811</v>
      </c>
    </row>
    <row r="37" spans="1:15" ht="14.25">
      <c r="A37" s="5" t="s">
        <v>78</v>
      </c>
      <c r="B37" s="6">
        <f t="shared" si="0"/>
        <v>235.88978503695392</v>
      </c>
      <c r="C37" s="9"/>
      <c r="D37" s="7">
        <v>1</v>
      </c>
      <c r="E37" s="8">
        <f>D37*D51</f>
        <v>12.48</v>
      </c>
      <c r="F37" s="9"/>
      <c r="G37" s="7">
        <v>1</v>
      </c>
      <c r="H37" s="8">
        <f>G37*G51</f>
        <v>17.333333333333332</v>
      </c>
      <c r="I37" s="9"/>
      <c r="J37" s="7">
        <v>1</v>
      </c>
      <c r="K37" s="8">
        <f>J37*J51</f>
        <v>23.076923076923077</v>
      </c>
      <c r="L37" s="9"/>
      <c r="M37" s="7">
        <v>1</v>
      </c>
      <c r="N37" s="8">
        <f>M37*M51</f>
        <v>15.6</v>
      </c>
      <c r="O37" s="6">
        <v>304.3800414472103</v>
      </c>
    </row>
    <row r="38" spans="1:15" ht="14.25">
      <c r="A38" s="23" t="s">
        <v>94</v>
      </c>
      <c r="B38" s="6">
        <f t="shared" si="0"/>
        <v>48.39172901288066</v>
      </c>
      <c r="C38" s="9"/>
      <c r="D38" s="7">
        <v>1</v>
      </c>
      <c r="E38" s="8">
        <f>D38*D51</f>
        <v>12.48</v>
      </c>
      <c r="F38" s="9"/>
      <c r="G38" s="7">
        <v>1</v>
      </c>
      <c r="H38" s="8">
        <v>1</v>
      </c>
      <c r="I38" s="9"/>
      <c r="J38" s="7">
        <v>1</v>
      </c>
      <c r="K38" s="8">
        <f>J38*J51</f>
        <v>23.076923076923077</v>
      </c>
      <c r="L38" s="9"/>
      <c r="M38" s="7">
        <v>1</v>
      </c>
      <c r="N38" s="8">
        <f>M38*M51</f>
        <v>15.6</v>
      </c>
      <c r="O38" s="6">
        <v>100.54865208980374</v>
      </c>
    </row>
    <row r="39" spans="1:15" ht="14.25">
      <c r="A39" s="23" t="s">
        <v>95</v>
      </c>
      <c r="B39" s="6">
        <f t="shared" si="0"/>
        <v>246.65145682422173</v>
      </c>
      <c r="C39" s="9"/>
      <c r="D39" s="7"/>
      <c r="E39" s="8">
        <f>D39*D51</f>
        <v>0</v>
      </c>
      <c r="F39" s="9"/>
      <c r="G39" s="7"/>
      <c r="H39" s="8">
        <f>G39*G51</f>
        <v>0</v>
      </c>
      <c r="I39" s="9"/>
      <c r="J39" s="7"/>
      <c r="K39" s="8">
        <f>J39*J51</f>
        <v>0</v>
      </c>
      <c r="L39" s="9"/>
      <c r="M39" s="7"/>
      <c r="N39" s="8">
        <f>M39*M51</f>
        <v>0</v>
      </c>
      <c r="O39" s="6">
        <v>246.65145682422173</v>
      </c>
    </row>
    <row r="40" spans="1:15" ht="14.25">
      <c r="A40" s="23" t="s">
        <v>96</v>
      </c>
      <c r="B40" s="6">
        <f t="shared" si="0"/>
        <v>128.25556814669332</v>
      </c>
      <c r="C40" s="9"/>
      <c r="D40" s="7"/>
      <c r="E40" s="8">
        <f>D40*D51</f>
        <v>0</v>
      </c>
      <c r="F40" s="9"/>
      <c r="G40" s="7">
        <v>1</v>
      </c>
      <c r="H40" s="8">
        <v>1</v>
      </c>
      <c r="I40" s="9">
        <v>100</v>
      </c>
      <c r="J40" s="7">
        <v>1</v>
      </c>
      <c r="K40" s="8">
        <f>J40*J51</f>
        <v>23.076923076923077</v>
      </c>
      <c r="L40" s="9"/>
      <c r="M40" s="7">
        <v>1</v>
      </c>
      <c r="N40" s="8">
        <f>M40*M51</f>
        <v>15.6</v>
      </c>
      <c r="O40" s="6">
        <v>67.9324912236164</v>
      </c>
    </row>
    <row r="41" spans="1:15" ht="14.25">
      <c r="A41" s="23" t="s">
        <v>97</v>
      </c>
      <c r="B41" s="6">
        <f t="shared" si="0"/>
        <v>47.51206349206349</v>
      </c>
      <c r="C41" s="9"/>
      <c r="D41" s="7">
        <v>1</v>
      </c>
      <c r="E41" s="8">
        <f>D41*D51</f>
        <v>12.48</v>
      </c>
      <c r="F41" s="9"/>
      <c r="G41" s="7"/>
      <c r="H41" s="8">
        <v>1</v>
      </c>
      <c r="I41" s="9"/>
      <c r="J41" s="7"/>
      <c r="K41" s="8">
        <f>J41*J51</f>
        <v>0</v>
      </c>
      <c r="L41" s="9"/>
      <c r="M41" s="7">
        <v>1</v>
      </c>
      <c r="N41" s="8">
        <f>M41*M51</f>
        <v>15.6</v>
      </c>
      <c r="O41" s="6">
        <v>76.59206349206349</v>
      </c>
    </row>
    <row r="42" spans="1:16" ht="14.25">
      <c r="A42" s="23" t="s">
        <v>98</v>
      </c>
      <c r="B42" s="6">
        <f t="shared" si="0"/>
        <v>56.27</v>
      </c>
      <c r="C42" s="9"/>
      <c r="D42" s="7"/>
      <c r="E42" s="8">
        <f>D42*D51</f>
        <v>0</v>
      </c>
      <c r="F42" s="9"/>
      <c r="G42" s="7"/>
      <c r="H42" s="8">
        <v>1</v>
      </c>
      <c r="I42" s="9"/>
      <c r="J42" s="7"/>
      <c r="K42" s="8">
        <f>J42*J51</f>
        <v>0</v>
      </c>
      <c r="L42" s="9"/>
      <c r="M42" s="7">
        <v>1</v>
      </c>
      <c r="N42" s="8">
        <f>M42*M51</f>
        <v>15.6</v>
      </c>
      <c r="O42" s="6">
        <v>72.87</v>
      </c>
      <c r="P42"/>
    </row>
    <row r="43" spans="1:15" ht="14.25">
      <c r="A43" s="5" t="s">
        <v>79</v>
      </c>
      <c r="B43" s="6">
        <f t="shared" si="0"/>
        <v>14.113894711202542</v>
      </c>
      <c r="C43" s="9"/>
      <c r="D43" s="7"/>
      <c r="E43" s="8">
        <f>D43*D51</f>
        <v>0</v>
      </c>
      <c r="F43" s="9"/>
      <c r="G43" s="7"/>
      <c r="H43" s="8">
        <f>G43*G51</f>
        <v>0</v>
      </c>
      <c r="I43" s="9"/>
      <c r="J43" s="7"/>
      <c r="K43" s="8">
        <f>J43*J51</f>
        <v>0</v>
      </c>
      <c r="L43" s="9"/>
      <c r="M43" s="7"/>
      <c r="N43" s="8">
        <f>M43*M51</f>
        <v>0</v>
      </c>
      <c r="O43" s="6">
        <v>14.113894711202542</v>
      </c>
    </row>
    <row r="44" spans="1:16" ht="14.25">
      <c r="A44" s="5" t="s">
        <v>80</v>
      </c>
      <c r="B44" s="6">
        <f t="shared" si="0"/>
        <v>11.390361365806992</v>
      </c>
      <c r="C44" s="9"/>
      <c r="D44" s="7"/>
      <c r="E44" s="8">
        <f>D44*D51</f>
        <v>0</v>
      </c>
      <c r="F44" s="9"/>
      <c r="G44" s="7"/>
      <c r="H44" s="8">
        <f>G44*G51</f>
        <v>0</v>
      </c>
      <c r="I44" s="9"/>
      <c r="J44" s="7"/>
      <c r="K44" s="8">
        <f>J44*J51</f>
        <v>0</v>
      </c>
      <c r="L44" s="9"/>
      <c r="M44" s="7"/>
      <c r="N44" s="8">
        <f>M44*M51</f>
        <v>0</v>
      </c>
      <c r="O44" s="6">
        <v>11.390361365806992</v>
      </c>
      <c r="P44" s="7"/>
    </row>
    <row r="45" spans="1:15" ht="14.25">
      <c r="A45" s="5" t="s">
        <v>82</v>
      </c>
      <c r="B45" s="6">
        <f t="shared" si="0"/>
        <v>119.14144927536232</v>
      </c>
      <c r="C45" s="9">
        <v>100</v>
      </c>
      <c r="D45" s="7">
        <v>2</v>
      </c>
      <c r="E45" s="8">
        <f>D45*D51</f>
        <v>24.96</v>
      </c>
      <c r="F45" s="9"/>
      <c r="G45" s="7">
        <v>1</v>
      </c>
      <c r="H45" s="8">
        <f>G45*G51</f>
        <v>17.333333333333332</v>
      </c>
      <c r="I45" s="9"/>
      <c r="J45" s="7"/>
      <c r="K45" s="8">
        <f>J45*J51</f>
        <v>0</v>
      </c>
      <c r="L45" s="9"/>
      <c r="M45" s="7"/>
      <c r="N45" s="8">
        <f>M45*M51</f>
        <v>0</v>
      </c>
      <c r="O45" s="6">
        <v>61.434782608695656</v>
      </c>
    </row>
    <row r="46" spans="1:15" ht="14.25">
      <c r="A46" s="5" t="s">
        <v>85</v>
      </c>
      <c r="B46" s="6">
        <f t="shared" si="0"/>
        <v>-23.772825254178027</v>
      </c>
      <c r="C46" s="9"/>
      <c r="D46" s="7"/>
      <c r="E46" s="8">
        <f>D46*D51</f>
        <v>0</v>
      </c>
      <c r="F46" s="9"/>
      <c r="G46" s="7"/>
      <c r="H46" s="8">
        <f>G46*G51</f>
        <v>0</v>
      </c>
      <c r="I46" s="9"/>
      <c r="J46" s="7"/>
      <c r="K46" s="8">
        <f>J46*J51</f>
        <v>0</v>
      </c>
      <c r="L46" s="9"/>
      <c r="M46" s="7"/>
      <c r="N46" s="8">
        <f>M46*M51</f>
        <v>0</v>
      </c>
      <c r="O46" s="6">
        <v>-23.772825254178027</v>
      </c>
    </row>
    <row r="47" spans="1:15" ht="14.25">
      <c r="A47" s="5" t="s">
        <v>161</v>
      </c>
      <c r="B47" s="6">
        <f t="shared" si="0"/>
        <v>45.92144927536231</v>
      </c>
      <c r="C47" s="9"/>
      <c r="D47" s="7">
        <v>1</v>
      </c>
      <c r="E47" s="8">
        <f>D47*D51</f>
        <v>12.48</v>
      </c>
      <c r="F47" s="9"/>
      <c r="G47" s="7">
        <v>1</v>
      </c>
      <c r="H47" s="8">
        <f>G47*G51</f>
        <v>17.333333333333332</v>
      </c>
      <c r="I47" s="9"/>
      <c r="J47" s="7"/>
      <c r="K47" s="8">
        <f>J47*J51</f>
        <v>0</v>
      </c>
      <c r="L47" s="9"/>
      <c r="M47" s="7">
        <v>1</v>
      </c>
      <c r="N47" s="8">
        <f>M47*M51</f>
        <v>15.6</v>
      </c>
      <c r="O47" s="6">
        <v>91.33478260869565</v>
      </c>
    </row>
    <row r="48" spans="1:16" ht="14.25">
      <c r="A48" s="5" t="s">
        <v>86</v>
      </c>
      <c r="B48" s="6">
        <f t="shared" si="0"/>
        <v>40.810790641926516</v>
      </c>
      <c r="C48" s="9"/>
      <c r="E48" s="8">
        <f>D48*D52</f>
        <v>0</v>
      </c>
      <c r="G48" s="18"/>
      <c r="H48" s="8">
        <f>G48*G52</f>
        <v>0</v>
      </c>
      <c r="K48" s="8">
        <f>J48*J51</f>
        <v>0</v>
      </c>
      <c r="M48" s="7"/>
      <c r="N48" s="8">
        <f>M48*M51</f>
        <v>0</v>
      </c>
      <c r="O48" s="6">
        <v>40.810790641926516</v>
      </c>
      <c r="P48"/>
    </row>
    <row r="49" spans="1:15" ht="14.25">
      <c r="A49" s="5" t="s">
        <v>87</v>
      </c>
      <c r="B49" s="6">
        <f t="shared" si="0"/>
        <v>20.001195505486116</v>
      </c>
      <c r="C49" s="9"/>
      <c r="D49" s="7"/>
      <c r="E49" s="8">
        <f>D49*D51</f>
        <v>0</v>
      </c>
      <c r="F49" s="9"/>
      <c r="G49" s="7"/>
      <c r="H49" s="8">
        <f>G49*G51</f>
        <v>0</v>
      </c>
      <c r="I49" s="9"/>
      <c r="J49" s="7"/>
      <c r="K49" s="8">
        <f>J49*J51</f>
        <v>0</v>
      </c>
      <c r="L49" s="9"/>
      <c r="M49" s="7"/>
      <c r="N49" s="8">
        <f>M49*M51</f>
        <v>0</v>
      </c>
      <c r="O49" s="6">
        <v>20.001195505486116</v>
      </c>
    </row>
    <row r="50" spans="1:16" ht="18.75">
      <c r="A50" s="10" t="s">
        <v>88</v>
      </c>
      <c r="B50" s="16">
        <f>SUM(B3:B49)</f>
        <v>2655.8590781178827</v>
      </c>
      <c r="C50" s="9"/>
      <c r="D50" s="1">
        <f>SUM(D3:D49)</f>
        <v>25</v>
      </c>
      <c r="E50" s="8">
        <f>SUM(E53:E55)</f>
        <v>312</v>
      </c>
      <c r="F50" s="1"/>
      <c r="G50" s="1">
        <f>SUM(G3:G49)</f>
        <v>18</v>
      </c>
      <c r="H50" s="8">
        <f>SUM(H53:H55)</f>
        <v>312</v>
      </c>
      <c r="I50" s="1"/>
      <c r="J50" s="1">
        <f>SUM(J3:J49)</f>
        <v>13</v>
      </c>
      <c r="K50" s="8">
        <f>SUM(K53:K55)</f>
        <v>300</v>
      </c>
      <c r="L50" s="1"/>
      <c r="M50" s="1">
        <f>SUM(M3:M49)</f>
        <v>20</v>
      </c>
      <c r="N50" s="8">
        <f>SUM(N53:N55)</f>
        <v>312</v>
      </c>
      <c r="O50" s="14">
        <f>SUM(O3:O49)</f>
        <v>2344.859078117882</v>
      </c>
      <c r="P50" s="14" t="s">
        <v>89</v>
      </c>
    </row>
    <row r="51" spans="1:14" ht="14.25">
      <c r="A51" s="1" t="s">
        <v>90</v>
      </c>
      <c r="C51" s="1"/>
      <c r="D51" s="15">
        <f>IF(D50=0,0,E50/D50)</f>
        <v>12.48</v>
      </c>
      <c r="E51" s="11"/>
      <c r="F51" s="1"/>
      <c r="G51" s="15">
        <f>IF(G50=0,0,H50/G50)</f>
        <v>17.333333333333332</v>
      </c>
      <c r="H51" s="11"/>
      <c r="I51" s="1"/>
      <c r="J51" s="15">
        <f>IF(J50=0,0,K50/J50)</f>
        <v>23.076923076923077</v>
      </c>
      <c r="K51" s="11"/>
      <c r="L51" s="1"/>
      <c r="M51" s="15">
        <f>IF(M50=0,0,N50/M50)</f>
        <v>15.6</v>
      </c>
      <c r="N51" s="11"/>
    </row>
    <row r="52" spans="3:16" ht="14.25" customHeight="1" thickBot="1">
      <c r="C52" s="1">
        <f>SUM(C3:C49)</f>
        <v>600</v>
      </c>
      <c r="D52" s="1"/>
      <c r="E52" s="11"/>
      <c r="F52" s="1">
        <f>SUM(F3:F49)</f>
        <v>0</v>
      </c>
      <c r="G52" s="1"/>
      <c r="H52" s="11"/>
      <c r="I52" s="1">
        <f>SUM(I3:I49)</f>
        <v>100</v>
      </c>
      <c r="J52" s="1"/>
      <c r="K52" s="11"/>
      <c r="L52" s="1">
        <f>SUM(L4:L49)</f>
        <v>800</v>
      </c>
      <c r="M52" s="1"/>
      <c r="N52" s="11"/>
      <c r="P52" s="55"/>
    </row>
    <row r="53" spans="3:16" ht="14.25">
      <c r="C53" s="52" t="s">
        <v>91</v>
      </c>
      <c r="D53" s="53"/>
      <c r="E53" s="12">
        <v>300</v>
      </c>
      <c r="F53" s="52" t="s">
        <v>91</v>
      </c>
      <c r="G53" s="53"/>
      <c r="H53" s="12">
        <v>300</v>
      </c>
      <c r="I53" s="52" t="s">
        <v>91</v>
      </c>
      <c r="J53" s="53"/>
      <c r="K53" s="12">
        <v>300</v>
      </c>
      <c r="L53" s="52" t="s">
        <v>91</v>
      </c>
      <c r="M53" s="53"/>
      <c r="N53" s="12">
        <v>300</v>
      </c>
      <c r="P53" s="55"/>
    </row>
    <row r="54" spans="3:16" ht="14.25">
      <c r="C54" s="54" t="s">
        <v>92</v>
      </c>
      <c r="D54" s="33"/>
      <c r="E54" s="8"/>
      <c r="F54" s="54" t="s">
        <v>92</v>
      </c>
      <c r="G54" s="33"/>
      <c r="H54" s="8"/>
      <c r="I54" s="54" t="s">
        <v>92</v>
      </c>
      <c r="J54" s="33"/>
      <c r="L54" s="54" t="s">
        <v>92</v>
      </c>
      <c r="M54" s="33"/>
      <c r="N54" s="8"/>
      <c r="P54" s="55"/>
    </row>
    <row r="55" spans="3:16" ht="15" thickBot="1">
      <c r="C55" s="34" t="s">
        <v>93</v>
      </c>
      <c r="D55" s="35"/>
      <c r="E55" s="13">
        <v>12</v>
      </c>
      <c r="F55" s="34" t="s">
        <v>93</v>
      </c>
      <c r="G55" s="35"/>
      <c r="H55" s="13">
        <v>12</v>
      </c>
      <c r="I55" s="34" t="s">
        <v>93</v>
      </c>
      <c r="J55" s="35"/>
      <c r="K55" s="8">
        <v>0</v>
      </c>
      <c r="L55" s="34" t="s">
        <v>93</v>
      </c>
      <c r="M55" s="35"/>
      <c r="N55" s="13">
        <v>12</v>
      </c>
      <c r="P55" s="55"/>
    </row>
    <row r="56" spans="2:16" ht="14.25" customHeight="1" thickBot="1">
      <c r="B56" s="18"/>
      <c r="C56" s="1"/>
      <c r="D56" s="1"/>
      <c r="E56" s="11"/>
      <c r="F56" s="1"/>
      <c r="G56" s="1"/>
      <c r="H56" s="11"/>
      <c r="I56" s="1"/>
      <c r="J56" s="1"/>
      <c r="K56" s="11"/>
      <c r="L56" s="1"/>
      <c r="M56" s="1"/>
      <c r="N56" s="11"/>
      <c r="P56" s="55"/>
    </row>
    <row r="57" spans="3:16" ht="14.25" customHeight="1">
      <c r="C57" s="40" t="s">
        <v>99</v>
      </c>
      <c r="D57" s="41"/>
      <c r="E57" s="42"/>
      <c r="F57" s="40" t="s">
        <v>100</v>
      </c>
      <c r="G57" s="41"/>
      <c r="H57" s="42"/>
      <c r="I57" s="40" t="s">
        <v>160</v>
      </c>
      <c r="J57" s="41"/>
      <c r="K57" s="42"/>
      <c r="L57" s="40" t="s">
        <v>162</v>
      </c>
      <c r="M57" s="41"/>
      <c r="N57" s="42"/>
      <c r="P57" s="55"/>
    </row>
    <row r="58" spans="3:16" ht="14.25">
      <c r="C58" s="43"/>
      <c r="D58" s="44"/>
      <c r="E58" s="45"/>
      <c r="F58" s="43"/>
      <c r="G58" s="44"/>
      <c r="H58" s="45"/>
      <c r="I58" s="43"/>
      <c r="J58" s="44"/>
      <c r="K58" s="45"/>
      <c r="L58" s="43"/>
      <c r="M58" s="44"/>
      <c r="N58" s="45"/>
      <c r="P58" s="55"/>
    </row>
    <row r="59" spans="3:16" ht="14.25">
      <c r="C59" s="43"/>
      <c r="D59" s="44"/>
      <c r="E59" s="45"/>
      <c r="F59" s="43"/>
      <c r="G59" s="44"/>
      <c r="H59" s="45"/>
      <c r="I59" s="43"/>
      <c r="J59" s="44"/>
      <c r="K59" s="45"/>
      <c r="L59" s="43"/>
      <c r="M59" s="44"/>
      <c r="N59" s="45"/>
      <c r="P59" s="55"/>
    </row>
    <row r="60" spans="3:16" ht="14.25">
      <c r="C60" s="43"/>
      <c r="D60" s="44"/>
      <c r="E60" s="45"/>
      <c r="F60" s="43"/>
      <c r="G60" s="44"/>
      <c r="H60" s="45"/>
      <c r="I60" s="43"/>
      <c r="J60" s="44"/>
      <c r="K60" s="45"/>
      <c r="L60" s="43"/>
      <c r="M60" s="44"/>
      <c r="N60" s="45"/>
      <c r="P60" s="55"/>
    </row>
    <row r="61" spans="3:16" ht="203.25" customHeight="1">
      <c r="C61" s="43"/>
      <c r="D61" s="44"/>
      <c r="E61" s="45"/>
      <c r="F61" s="43"/>
      <c r="G61" s="44"/>
      <c r="H61" s="45"/>
      <c r="I61" s="43"/>
      <c r="J61" s="44"/>
      <c r="K61" s="45"/>
      <c r="L61" s="43"/>
      <c r="M61" s="44"/>
      <c r="N61" s="45"/>
      <c r="P61" s="55"/>
    </row>
    <row r="62" spans="3:14" ht="70.5" customHeight="1" thickBot="1">
      <c r="C62" s="46"/>
      <c r="D62" s="47"/>
      <c r="E62" s="48"/>
      <c r="F62" s="46"/>
      <c r="G62" s="47"/>
      <c r="H62" s="48"/>
      <c r="I62" s="46"/>
      <c r="J62" s="47"/>
      <c r="K62" s="48"/>
      <c r="L62" s="46"/>
      <c r="M62" s="47"/>
      <c r="N62" s="48"/>
    </row>
    <row r="63" ht="14.25">
      <c r="B63" s="18"/>
    </row>
  </sheetData>
  <mergeCells count="25">
    <mergeCell ref="C54:D54"/>
    <mergeCell ref="C55:D55"/>
    <mergeCell ref="A1:A2"/>
    <mergeCell ref="B1:B2"/>
    <mergeCell ref="C1:E1"/>
    <mergeCell ref="C53:D53"/>
    <mergeCell ref="P52:P61"/>
    <mergeCell ref="I1:K1"/>
    <mergeCell ref="L1:N1"/>
    <mergeCell ref="O1:O2"/>
    <mergeCell ref="P1:P2"/>
    <mergeCell ref="I53:J53"/>
    <mergeCell ref="L53:M53"/>
    <mergeCell ref="L55:M55"/>
    <mergeCell ref="I57:K62"/>
    <mergeCell ref="F57:H62"/>
    <mergeCell ref="C57:E62"/>
    <mergeCell ref="L57:N62"/>
    <mergeCell ref="F1:H1"/>
    <mergeCell ref="F53:G53"/>
    <mergeCell ref="F54:G54"/>
    <mergeCell ref="I54:J54"/>
    <mergeCell ref="L54:M54"/>
    <mergeCell ref="F55:G55"/>
    <mergeCell ref="I55:J5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63"/>
  <sheetViews>
    <sheetView zoomScale="85" zoomScaleNormal="85" workbookViewId="0" topLeftCell="A22">
      <selection activeCell="H26" sqref="H26"/>
    </sheetView>
  </sheetViews>
  <sheetFormatPr defaultColWidth="9.00390625" defaultRowHeight="14.25"/>
  <cols>
    <col min="1" max="1" width="13.875" style="1" customWidth="1"/>
    <col min="2" max="2" width="16.50390625" style="0" bestFit="1" customWidth="1"/>
    <col min="3" max="3" width="5.50390625" style="0" bestFit="1" customWidth="1"/>
    <col min="4" max="4" width="8.50390625" style="0" bestFit="1" customWidth="1"/>
    <col min="5" max="5" width="10.00390625" style="0" bestFit="1" customWidth="1"/>
    <col min="6" max="6" width="5.87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10.00390625" style="0" bestFit="1" customWidth="1"/>
    <col min="12" max="12" width="5.50390625" style="0" bestFit="1" customWidth="1"/>
    <col min="13" max="13" width="8.50390625" style="0" bestFit="1" customWidth="1"/>
    <col min="14" max="14" width="10.00390625" style="0" bestFit="1" customWidth="1"/>
    <col min="15" max="15" width="13.875" style="14" bestFit="1" customWidth="1"/>
    <col min="16" max="16" width="10.00390625" style="1" bestFit="1" customWidth="1"/>
  </cols>
  <sheetData>
    <row r="1" spans="1:16" ht="14.25">
      <c r="A1" s="36" t="s">
        <v>13</v>
      </c>
      <c r="B1" s="56" t="s">
        <v>163</v>
      </c>
      <c r="C1" s="49">
        <v>40191</v>
      </c>
      <c r="D1" s="50"/>
      <c r="E1" s="51"/>
      <c r="F1" s="49">
        <v>40195</v>
      </c>
      <c r="G1" s="50"/>
      <c r="H1" s="51"/>
      <c r="I1" s="49">
        <v>40198</v>
      </c>
      <c r="J1" s="50"/>
      <c r="K1" s="51"/>
      <c r="L1" s="49">
        <v>40202</v>
      </c>
      <c r="M1" s="50"/>
      <c r="N1" s="51"/>
      <c r="O1" s="37" t="s">
        <v>164</v>
      </c>
      <c r="P1" s="36" t="s">
        <v>165</v>
      </c>
    </row>
    <row r="2" spans="1:16" ht="14.25">
      <c r="A2" s="36"/>
      <c r="B2" s="56"/>
      <c r="C2" s="4" t="s">
        <v>2</v>
      </c>
      <c r="D2" s="2" t="s">
        <v>3</v>
      </c>
      <c r="E2" s="3" t="s">
        <v>166</v>
      </c>
      <c r="F2" s="4" t="s">
        <v>2</v>
      </c>
      <c r="G2" s="2" t="s">
        <v>3</v>
      </c>
      <c r="H2" s="3" t="s">
        <v>4</v>
      </c>
      <c r="I2" s="4" t="s">
        <v>2</v>
      </c>
      <c r="J2" s="2" t="s">
        <v>3</v>
      </c>
      <c r="K2" s="3" t="s">
        <v>4</v>
      </c>
      <c r="L2" s="4" t="s">
        <v>2</v>
      </c>
      <c r="M2" s="2" t="s">
        <v>3</v>
      </c>
      <c r="N2" s="3" t="s">
        <v>4</v>
      </c>
      <c r="O2" s="37"/>
      <c r="P2" s="36"/>
    </row>
    <row r="3" spans="1:15" ht="14.25">
      <c r="A3" s="5" t="s">
        <v>167</v>
      </c>
      <c r="B3" s="6">
        <f aca="true" t="shared" si="0" ref="B3:B49">C3-E3+F3-H3+I3-K3+L3-N3+O3</f>
        <v>-14.760876873459331</v>
      </c>
      <c r="C3" s="9"/>
      <c r="D3" s="7"/>
      <c r="E3" s="8">
        <f>D3*D51</f>
        <v>0</v>
      </c>
      <c r="F3" s="9"/>
      <c r="G3" s="7"/>
      <c r="H3" s="8">
        <f>G3*G51</f>
        <v>0</v>
      </c>
      <c r="I3" s="9"/>
      <c r="J3" s="7"/>
      <c r="K3" s="8">
        <f>J3*J51</f>
        <v>0</v>
      </c>
      <c r="L3" s="9"/>
      <c r="M3" s="7"/>
      <c r="N3" s="8">
        <f>M3*M51</f>
        <v>0</v>
      </c>
      <c r="O3" s="6">
        <v>-14.760876873459331</v>
      </c>
    </row>
    <row r="4" spans="1:15" ht="14.25">
      <c r="A4" s="5" t="s">
        <v>168</v>
      </c>
      <c r="B4" s="6">
        <f t="shared" si="0"/>
        <v>28.243612115155585</v>
      </c>
      <c r="C4" s="9"/>
      <c r="D4" s="7"/>
      <c r="E4" s="8">
        <f>D4*D51</f>
        <v>0</v>
      </c>
      <c r="F4" s="9"/>
      <c r="G4" s="7"/>
      <c r="H4" s="8">
        <f>G4*G51</f>
        <v>0</v>
      </c>
      <c r="I4" s="9"/>
      <c r="J4" s="7"/>
      <c r="K4" s="8">
        <f>J4*J51</f>
        <v>0</v>
      </c>
      <c r="L4" s="9"/>
      <c r="M4" s="7"/>
      <c r="N4" s="8">
        <f>M4*M51</f>
        <v>0</v>
      </c>
      <c r="O4" s="6">
        <v>28.243612115155585</v>
      </c>
    </row>
    <row r="5" spans="1:15" ht="14.25">
      <c r="A5" s="5" t="s">
        <v>169</v>
      </c>
      <c r="B5" s="6">
        <f t="shared" si="0"/>
        <v>-73.61002018234475</v>
      </c>
      <c r="C5" s="9"/>
      <c r="D5" s="7"/>
      <c r="E5" s="8">
        <f>D5*D51</f>
        <v>0</v>
      </c>
      <c r="F5" s="9"/>
      <c r="G5" s="7">
        <v>1</v>
      </c>
      <c r="H5" s="8">
        <f>G5*G51</f>
        <v>17.647058823529413</v>
      </c>
      <c r="I5" s="9"/>
      <c r="J5" s="7"/>
      <c r="K5" s="8">
        <f>J5*J51</f>
        <v>0</v>
      </c>
      <c r="L5" s="9"/>
      <c r="M5" s="7">
        <v>1</v>
      </c>
      <c r="N5" s="8">
        <f>M5*M51</f>
        <v>16.42105263157895</v>
      </c>
      <c r="O5" s="6">
        <v>-39.54190872723638</v>
      </c>
    </row>
    <row r="6" spans="1:15" ht="14.25">
      <c r="A6" s="5" t="s">
        <v>170</v>
      </c>
      <c r="B6" s="6">
        <f t="shared" si="0"/>
        <v>171.08641307714134</v>
      </c>
      <c r="C6" s="9"/>
      <c r="D6" s="7"/>
      <c r="E6" s="8">
        <f>D6*D51</f>
        <v>0</v>
      </c>
      <c r="F6" s="9"/>
      <c r="G6" s="7"/>
      <c r="H6" s="8">
        <f>G6*G51</f>
        <v>0</v>
      </c>
      <c r="I6" s="9"/>
      <c r="J6" s="7"/>
      <c r="K6" s="8">
        <f>J6*J51</f>
        <v>0</v>
      </c>
      <c r="L6" s="9"/>
      <c r="M6" s="7"/>
      <c r="N6" s="8">
        <f>M6*M51</f>
        <v>0</v>
      </c>
      <c r="O6" s="6">
        <v>171.08641307714134</v>
      </c>
    </row>
    <row r="7" spans="1:15" ht="14.25">
      <c r="A7" s="5" t="s">
        <v>171</v>
      </c>
      <c r="B7" s="6">
        <f t="shared" si="0"/>
        <v>77.25269116445392</v>
      </c>
      <c r="C7" s="9"/>
      <c r="D7" s="7"/>
      <c r="E7" s="8">
        <f>D7*D51</f>
        <v>0</v>
      </c>
      <c r="F7" s="9"/>
      <c r="G7" s="7">
        <v>1</v>
      </c>
      <c r="H7" s="8">
        <f>G7*G51</f>
        <v>17.647058823529413</v>
      </c>
      <c r="I7" s="9"/>
      <c r="J7" s="7"/>
      <c r="K7" s="8">
        <f>J7*J51</f>
        <v>0</v>
      </c>
      <c r="L7" s="9">
        <v>100</v>
      </c>
      <c r="M7" s="7">
        <v>1</v>
      </c>
      <c r="N7" s="8">
        <f>M7*M51</f>
        <v>16.42105263157895</v>
      </c>
      <c r="O7" s="6">
        <v>11.320802619562286</v>
      </c>
    </row>
    <row r="8" spans="1:15" ht="14.25">
      <c r="A8" s="5" t="s">
        <v>172</v>
      </c>
      <c r="B8" s="6">
        <f t="shared" si="0"/>
        <v>-94.65673754980254</v>
      </c>
      <c r="C8" s="9"/>
      <c r="D8" s="7"/>
      <c r="E8" s="8">
        <f>D8*D51</f>
        <v>0</v>
      </c>
      <c r="F8" s="9"/>
      <c r="G8" s="7">
        <v>1</v>
      </c>
      <c r="H8" s="8">
        <f>G8*G51</f>
        <v>17.647058823529413</v>
      </c>
      <c r="I8" s="9"/>
      <c r="J8" s="7"/>
      <c r="K8" s="8">
        <f>J8*J51</f>
        <v>0</v>
      </c>
      <c r="L8" s="9"/>
      <c r="M8" s="7">
        <v>1</v>
      </c>
      <c r="N8" s="8">
        <f>M8*M51</f>
        <v>16.42105263157895</v>
      </c>
      <c r="O8" s="6">
        <v>-60.58862609469418</v>
      </c>
    </row>
    <row r="9" spans="1:15" ht="14.25">
      <c r="A9" s="5" t="s">
        <v>173</v>
      </c>
      <c r="B9" s="6">
        <f t="shared" si="0"/>
        <v>5.949600175099384</v>
      </c>
      <c r="C9" s="9">
        <v>100</v>
      </c>
      <c r="D9" s="7">
        <v>2</v>
      </c>
      <c r="E9" s="8">
        <f>D9*D51</f>
        <v>23.142857142857142</v>
      </c>
      <c r="F9" s="9"/>
      <c r="G9" s="7">
        <v>2</v>
      </c>
      <c r="H9" s="8">
        <f>G9*G51</f>
        <v>35.294117647058826</v>
      </c>
      <c r="I9" s="9"/>
      <c r="J9" s="7">
        <v>2</v>
      </c>
      <c r="K9" s="8">
        <f>J9*J51</f>
        <v>50</v>
      </c>
      <c r="L9" s="9"/>
      <c r="M9" s="7">
        <v>2</v>
      </c>
      <c r="N9" s="8">
        <f>M9*M51</f>
        <v>32.8421052631579</v>
      </c>
      <c r="O9" s="6">
        <v>47.228680228173246</v>
      </c>
    </row>
    <row r="10" spans="1:15" ht="14.25">
      <c r="A10" s="5" t="s">
        <v>174</v>
      </c>
      <c r="B10" s="6">
        <f t="shared" si="0"/>
        <v>80.42523566855314</v>
      </c>
      <c r="C10" s="9"/>
      <c r="D10" s="7"/>
      <c r="E10" s="8">
        <f>D10*D51</f>
        <v>0</v>
      </c>
      <c r="F10" s="9"/>
      <c r="G10" s="7"/>
      <c r="H10" s="8">
        <f>G10*G51</f>
        <v>0</v>
      </c>
      <c r="I10" s="9"/>
      <c r="J10" s="7"/>
      <c r="K10" s="8">
        <f>J10*J51</f>
        <v>0</v>
      </c>
      <c r="L10" s="9"/>
      <c r="M10" s="7"/>
      <c r="N10" s="8">
        <f>M10*M51</f>
        <v>0</v>
      </c>
      <c r="O10" s="6">
        <v>80.42523566855314</v>
      </c>
    </row>
    <row r="11" spans="1:15" ht="14.25">
      <c r="A11" s="5" t="s">
        <v>175</v>
      </c>
      <c r="B11" s="6">
        <f t="shared" si="0"/>
        <v>40.45429622404873</v>
      </c>
      <c r="C11" s="9"/>
      <c r="D11" s="7"/>
      <c r="E11" s="8">
        <f>D11*D51</f>
        <v>0</v>
      </c>
      <c r="F11" s="9">
        <v>-38</v>
      </c>
      <c r="G11" s="7">
        <v>1</v>
      </c>
      <c r="H11" s="8">
        <f>G11*G51</f>
        <v>17.647058823529413</v>
      </c>
      <c r="I11" s="9"/>
      <c r="J11" s="7"/>
      <c r="K11" s="8">
        <f>J11*J51</f>
        <v>0</v>
      </c>
      <c r="L11" s="9">
        <v>200</v>
      </c>
      <c r="M11" s="7">
        <v>1</v>
      </c>
      <c r="N11" s="8">
        <f>M11*M51</f>
        <v>16.42105263157895</v>
      </c>
      <c r="O11" s="6">
        <v>-87.4775923208429</v>
      </c>
    </row>
    <row r="12" spans="1:15" ht="14.25">
      <c r="A12" s="5" t="s">
        <v>176</v>
      </c>
      <c r="B12" s="6">
        <f t="shared" si="0"/>
        <v>73.06622533501383</v>
      </c>
      <c r="C12" s="9">
        <v>100</v>
      </c>
      <c r="D12" s="7">
        <v>1</v>
      </c>
      <c r="E12" s="8">
        <f>D12*D51</f>
        <v>11.571428571428571</v>
      </c>
      <c r="F12" s="9"/>
      <c r="G12" s="7"/>
      <c r="H12" s="8">
        <f>G12*G51</f>
        <v>0</v>
      </c>
      <c r="I12" s="9"/>
      <c r="J12" s="7">
        <v>1</v>
      </c>
      <c r="K12" s="8">
        <f>J12*J51</f>
        <v>25</v>
      </c>
      <c r="L12" s="9"/>
      <c r="M12" s="7"/>
      <c r="N12" s="8">
        <f>M12*M51</f>
        <v>0</v>
      </c>
      <c r="O12" s="6">
        <v>9.637653906442395</v>
      </c>
    </row>
    <row r="13" spans="1:15" ht="14.25">
      <c r="A13" s="5" t="s">
        <v>177</v>
      </c>
      <c r="B13" s="6">
        <f t="shared" si="0"/>
        <v>16.339716304359143</v>
      </c>
      <c r="C13" s="9"/>
      <c r="D13" s="7"/>
      <c r="E13" s="8">
        <f>D13*D51</f>
        <v>0</v>
      </c>
      <c r="F13" s="9"/>
      <c r="G13" s="7"/>
      <c r="H13" s="8">
        <f>G13*G51</f>
        <v>0</v>
      </c>
      <c r="I13" s="9"/>
      <c r="J13" s="7"/>
      <c r="K13" s="8">
        <f>J13*J51</f>
        <v>0</v>
      </c>
      <c r="L13" s="9"/>
      <c r="M13" s="7"/>
      <c r="N13" s="8">
        <f>M13*M51</f>
        <v>0</v>
      </c>
      <c r="O13" s="6">
        <v>16.339716304359143</v>
      </c>
    </row>
    <row r="14" spans="1:15" ht="14.25">
      <c r="A14" s="5" t="s">
        <v>178</v>
      </c>
      <c r="B14" s="6">
        <f t="shared" si="0"/>
        <v>61.94025704386024</v>
      </c>
      <c r="C14" s="9"/>
      <c r="D14" s="7"/>
      <c r="E14" s="8">
        <f>D14*D51</f>
        <v>0</v>
      </c>
      <c r="F14" s="9"/>
      <c r="G14" s="7">
        <v>1</v>
      </c>
      <c r="H14" s="8">
        <f>G14*G51</f>
        <v>17.647058823529413</v>
      </c>
      <c r="I14" s="9"/>
      <c r="J14" s="7"/>
      <c r="K14" s="8">
        <f>J14*J51</f>
        <v>0</v>
      </c>
      <c r="L14" s="9">
        <v>100</v>
      </c>
      <c r="M14" s="7">
        <v>1</v>
      </c>
      <c r="N14" s="8">
        <f>M14*M51</f>
        <v>16.42105263157895</v>
      </c>
      <c r="O14" s="6">
        <v>-3.9916315010313923</v>
      </c>
    </row>
    <row r="15" spans="1:15" ht="14.25">
      <c r="A15" s="5" t="s">
        <v>179</v>
      </c>
      <c r="B15" s="6">
        <f t="shared" si="0"/>
        <v>42.87215947015823</v>
      </c>
      <c r="C15" s="9"/>
      <c r="D15" s="7">
        <v>1</v>
      </c>
      <c r="E15" s="8">
        <f>D15*D51</f>
        <v>11.571428571428571</v>
      </c>
      <c r="F15" s="9"/>
      <c r="G15" s="7"/>
      <c r="H15" s="8">
        <f>G15*G51</f>
        <v>0</v>
      </c>
      <c r="I15" s="9"/>
      <c r="J15" s="7"/>
      <c r="K15" s="8">
        <f>J15*J51</f>
        <v>0</v>
      </c>
      <c r="L15" s="9"/>
      <c r="M15" s="7">
        <v>1</v>
      </c>
      <c r="N15" s="8">
        <f>M15*M51</f>
        <v>16.42105263157895</v>
      </c>
      <c r="O15" s="6">
        <v>70.86464067316575</v>
      </c>
    </row>
    <row r="16" spans="1:15" ht="14.25">
      <c r="A16" s="5" t="s">
        <v>180</v>
      </c>
      <c r="B16" s="6">
        <f t="shared" si="0"/>
        <v>94.41019565264453</v>
      </c>
      <c r="C16" s="9"/>
      <c r="D16" s="7">
        <v>1</v>
      </c>
      <c r="E16" s="8">
        <f>D16*D51</f>
        <v>11.571428571428571</v>
      </c>
      <c r="F16" s="9"/>
      <c r="G16" s="7"/>
      <c r="H16" s="8">
        <f>G16*G51</f>
        <v>0</v>
      </c>
      <c r="I16" s="9"/>
      <c r="J16" s="7">
        <v>1</v>
      </c>
      <c r="K16" s="8">
        <f>J16*J51</f>
        <v>25</v>
      </c>
      <c r="L16" s="9"/>
      <c r="M16" s="7"/>
      <c r="N16" s="8">
        <f>M16*M51</f>
        <v>0</v>
      </c>
      <c r="O16" s="6">
        <v>130.9816242240731</v>
      </c>
    </row>
    <row r="17" spans="1:15" ht="14.25">
      <c r="A17" s="5" t="s">
        <v>181</v>
      </c>
      <c r="B17" s="6">
        <f t="shared" si="0"/>
        <v>20.87510612721335</v>
      </c>
      <c r="C17" s="9"/>
      <c r="D17" s="7"/>
      <c r="E17" s="8">
        <f>D17*D51</f>
        <v>0</v>
      </c>
      <c r="F17" s="9"/>
      <c r="G17" s="7"/>
      <c r="H17" s="8">
        <f>G17*G51</f>
        <v>0</v>
      </c>
      <c r="I17" s="9"/>
      <c r="J17" s="7"/>
      <c r="K17" s="8">
        <f>J17*J51</f>
        <v>0</v>
      </c>
      <c r="L17" s="9"/>
      <c r="M17" s="7"/>
      <c r="N17" s="8">
        <f>M17*M51</f>
        <v>0</v>
      </c>
      <c r="O17" s="6">
        <v>20.87510612721335</v>
      </c>
    </row>
    <row r="18" spans="1:15" ht="14.25">
      <c r="A18" s="5" t="s">
        <v>182</v>
      </c>
      <c r="B18" s="6">
        <f t="shared" si="0"/>
        <v>714.2715742418627</v>
      </c>
      <c r="C18" s="9"/>
      <c r="D18" s="7">
        <v>1</v>
      </c>
      <c r="E18" s="8">
        <f>D18*D51</f>
        <v>11.571428571428571</v>
      </c>
      <c r="F18" s="9">
        <v>228</v>
      </c>
      <c r="G18" s="7">
        <v>1</v>
      </c>
      <c r="H18" s="8">
        <f>G18*G51</f>
        <v>17.647058823529413</v>
      </c>
      <c r="I18" s="9"/>
      <c r="J18" s="7">
        <v>1</v>
      </c>
      <c r="K18" s="8">
        <f>J18*J51</f>
        <v>25</v>
      </c>
      <c r="L18" s="9">
        <v>150</v>
      </c>
      <c r="M18" s="7">
        <v>1</v>
      </c>
      <c r="N18" s="8">
        <f>M18*M51</f>
        <v>16.42105263157895</v>
      </c>
      <c r="O18" s="6">
        <v>406.9111142683996</v>
      </c>
    </row>
    <row r="19" spans="1:15" ht="14.25">
      <c r="A19" s="5" t="s">
        <v>183</v>
      </c>
      <c r="B19" s="6">
        <f t="shared" si="0"/>
        <v>33.68667115358729</v>
      </c>
      <c r="C19" s="9"/>
      <c r="D19" s="7"/>
      <c r="E19" s="8">
        <f>D19*D51</f>
        <v>0</v>
      </c>
      <c r="F19" s="9"/>
      <c r="G19" s="7">
        <v>1</v>
      </c>
      <c r="H19" s="8">
        <f>G19*G51</f>
        <v>17.647058823529413</v>
      </c>
      <c r="I19" s="9"/>
      <c r="J19" s="7"/>
      <c r="K19" s="8">
        <f>J19*J51</f>
        <v>0</v>
      </c>
      <c r="L19" s="9">
        <v>100</v>
      </c>
      <c r="M19" s="7">
        <v>1</v>
      </c>
      <c r="N19" s="8">
        <f>M19*M51</f>
        <v>16.42105263157895</v>
      </c>
      <c r="O19" s="6">
        <v>-32.245217391304344</v>
      </c>
    </row>
    <row r="20" spans="1:15" ht="14.25">
      <c r="A20" s="5" t="s">
        <v>184</v>
      </c>
      <c r="B20" s="6">
        <f t="shared" si="0"/>
        <v>90.3479706842865</v>
      </c>
      <c r="C20" s="9"/>
      <c r="D20" s="7"/>
      <c r="E20" s="8">
        <f>D20*D51</f>
        <v>0</v>
      </c>
      <c r="F20" s="9"/>
      <c r="G20" s="7"/>
      <c r="H20" s="8">
        <f>G20*G51</f>
        <v>0</v>
      </c>
      <c r="I20" s="9"/>
      <c r="J20" s="7"/>
      <c r="K20" s="8">
        <f>J20*J51</f>
        <v>0</v>
      </c>
      <c r="L20" s="9"/>
      <c r="M20" s="7"/>
      <c r="N20" s="8">
        <f>M20*M51</f>
        <v>0</v>
      </c>
      <c r="O20" s="6">
        <v>90.3479706842865</v>
      </c>
    </row>
    <row r="21" spans="1:15" ht="14.25">
      <c r="A21" s="5" t="s">
        <v>185</v>
      </c>
      <c r="B21" s="6">
        <f t="shared" si="0"/>
        <v>12.294066383325713</v>
      </c>
      <c r="C21" s="9">
        <v>200</v>
      </c>
      <c r="D21" s="7">
        <v>1</v>
      </c>
      <c r="E21" s="8">
        <f>D21*D51</f>
        <v>11.571428571428571</v>
      </c>
      <c r="F21" s="9">
        <v>-38</v>
      </c>
      <c r="G21" s="7">
        <v>1</v>
      </c>
      <c r="H21" s="8">
        <f>G21*G51</f>
        <v>17.647058823529413</v>
      </c>
      <c r="I21" s="9"/>
      <c r="J21" s="7">
        <v>1</v>
      </c>
      <c r="K21" s="8">
        <f>J21*J51</f>
        <v>25</v>
      </c>
      <c r="L21" s="9"/>
      <c r="M21" s="7"/>
      <c r="N21" s="8">
        <f>M21*M51</f>
        <v>0</v>
      </c>
      <c r="O21" s="6">
        <v>-95.48744622171628</v>
      </c>
    </row>
    <row r="22" spans="1:15" ht="14.25">
      <c r="A22" s="5" t="s">
        <v>186</v>
      </c>
      <c r="B22" s="6">
        <f t="shared" si="0"/>
        <v>57.17730130570861</v>
      </c>
      <c r="C22" s="9"/>
      <c r="D22" s="7"/>
      <c r="E22" s="8">
        <f>D22*D51</f>
        <v>0</v>
      </c>
      <c r="F22" s="9"/>
      <c r="G22" s="7"/>
      <c r="H22" s="8">
        <f>G22*G51</f>
        <v>0</v>
      </c>
      <c r="I22" s="9"/>
      <c r="J22" s="7"/>
      <c r="K22" s="8">
        <f>J22*J51</f>
        <v>0</v>
      </c>
      <c r="L22" s="9"/>
      <c r="M22" s="7"/>
      <c r="N22" s="8">
        <f>M22*M51</f>
        <v>0</v>
      </c>
      <c r="O22" s="6">
        <v>57.17730130570861</v>
      </c>
    </row>
    <row r="23" spans="1:15" ht="14.25">
      <c r="A23" s="5" t="s">
        <v>187</v>
      </c>
      <c r="B23" s="6">
        <f t="shared" si="0"/>
        <v>-5.790074659639867</v>
      </c>
      <c r="C23" s="9"/>
      <c r="D23" s="7"/>
      <c r="E23" s="8">
        <f>D23*D51</f>
        <v>0</v>
      </c>
      <c r="F23" s="9"/>
      <c r="G23" s="7"/>
      <c r="H23" s="8">
        <f>G23*G51</f>
        <v>0</v>
      </c>
      <c r="I23" s="9"/>
      <c r="J23" s="7"/>
      <c r="K23" s="8">
        <f>J23*J51</f>
        <v>0</v>
      </c>
      <c r="L23" s="9"/>
      <c r="M23" s="7"/>
      <c r="N23" s="8">
        <f>M23*M51</f>
        <v>0</v>
      </c>
      <c r="O23" s="6">
        <v>-5.790074659639867</v>
      </c>
    </row>
    <row r="24" spans="1:15" ht="14.25">
      <c r="A24" s="5" t="s">
        <v>188</v>
      </c>
      <c r="B24" s="6">
        <f t="shared" si="0"/>
        <v>93.19058575700822</v>
      </c>
      <c r="C24" s="9"/>
      <c r="D24" s="7"/>
      <c r="E24" s="8">
        <f>D24*D51</f>
        <v>0</v>
      </c>
      <c r="F24" s="9"/>
      <c r="G24" s="7"/>
      <c r="H24" s="8">
        <f>G24*G51</f>
        <v>0</v>
      </c>
      <c r="I24" s="9"/>
      <c r="J24" s="7"/>
      <c r="K24" s="8">
        <f>J24*J51</f>
        <v>0</v>
      </c>
      <c r="L24" s="9"/>
      <c r="M24" s="7"/>
      <c r="N24" s="8">
        <f>M24*M51</f>
        <v>0</v>
      </c>
      <c r="O24" s="6">
        <v>93.19058575700822</v>
      </c>
    </row>
    <row r="25" spans="1:15" ht="14.25">
      <c r="A25" s="5" t="s">
        <v>189</v>
      </c>
      <c r="B25" s="6">
        <f t="shared" si="0"/>
        <v>93.52630869453046</v>
      </c>
      <c r="C25" s="9"/>
      <c r="D25" s="7"/>
      <c r="E25" s="8">
        <f>D25*D51</f>
        <v>0</v>
      </c>
      <c r="F25" s="9"/>
      <c r="G25" s="7"/>
      <c r="H25" s="8">
        <f>G25*G51</f>
        <v>0</v>
      </c>
      <c r="I25" s="9"/>
      <c r="J25" s="7"/>
      <c r="K25" s="8">
        <f>J25*J51</f>
        <v>0</v>
      </c>
      <c r="L25" s="9"/>
      <c r="M25" s="7"/>
      <c r="N25" s="8">
        <f>M25*M51</f>
        <v>0</v>
      </c>
      <c r="O25" s="6">
        <v>93.52630869453046</v>
      </c>
    </row>
    <row r="26" spans="1:15" ht="14.25">
      <c r="A26" s="5" t="s">
        <v>190</v>
      </c>
      <c r="B26" s="6">
        <f t="shared" si="0"/>
        <v>10.57600090643879</v>
      </c>
      <c r="C26" s="9"/>
      <c r="D26" s="7"/>
      <c r="E26" s="8">
        <f>D26*D51</f>
        <v>0</v>
      </c>
      <c r="F26" s="9"/>
      <c r="G26" s="7"/>
      <c r="H26" s="8">
        <f>G26*G51</f>
        <v>0</v>
      </c>
      <c r="I26" s="9"/>
      <c r="J26" s="7"/>
      <c r="K26" s="8">
        <f>J26*J51</f>
        <v>0</v>
      </c>
      <c r="L26" s="9"/>
      <c r="M26" s="7">
        <v>1</v>
      </c>
      <c r="N26" s="8">
        <f>M26*M51</f>
        <v>16.42105263157895</v>
      </c>
      <c r="O26" s="6">
        <v>26.997053538017738</v>
      </c>
    </row>
    <row r="27" spans="1:15" ht="14.25">
      <c r="A27" s="5" t="s">
        <v>191</v>
      </c>
      <c r="B27" s="6">
        <f t="shared" si="0"/>
        <v>29.995781238360877</v>
      </c>
      <c r="C27" s="9"/>
      <c r="D27" s="7"/>
      <c r="E27" s="8">
        <f>D27*D51</f>
        <v>0</v>
      </c>
      <c r="F27" s="9"/>
      <c r="G27" s="7"/>
      <c r="H27" s="8">
        <f>G27*G51</f>
        <v>0</v>
      </c>
      <c r="I27" s="9"/>
      <c r="J27" s="7"/>
      <c r="K27" s="8">
        <f>J27*J51</f>
        <v>0</v>
      </c>
      <c r="L27" s="9"/>
      <c r="M27" s="7"/>
      <c r="N27" s="8">
        <f>M27*M51</f>
        <v>0</v>
      </c>
      <c r="O27" s="6">
        <v>29.995781238360877</v>
      </c>
    </row>
    <row r="28" spans="1:16" ht="14.25">
      <c r="A28" s="5" t="s">
        <v>192</v>
      </c>
      <c r="B28" s="6">
        <f t="shared" si="0"/>
        <v>39.2</v>
      </c>
      <c r="C28" s="9"/>
      <c r="D28" s="7"/>
      <c r="E28" s="8">
        <f>D28*D51</f>
        <v>0</v>
      </c>
      <c r="F28" s="9"/>
      <c r="G28" s="7"/>
      <c r="H28" s="8">
        <f>G28*G51</f>
        <v>0</v>
      </c>
      <c r="I28" s="9"/>
      <c r="J28" s="7"/>
      <c r="K28" s="8">
        <f>J28*J51</f>
        <v>0</v>
      </c>
      <c r="L28" s="9"/>
      <c r="M28" s="7"/>
      <c r="N28" s="8">
        <f>M28*M51</f>
        <v>0</v>
      </c>
      <c r="O28" s="6">
        <v>39.2</v>
      </c>
      <c r="P28"/>
    </row>
    <row r="29" spans="1:15" ht="14.25">
      <c r="A29" s="5" t="s">
        <v>193</v>
      </c>
      <c r="B29" s="6">
        <f t="shared" si="0"/>
        <v>-79.50198767525659</v>
      </c>
      <c r="C29" s="9"/>
      <c r="D29" s="7"/>
      <c r="E29" s="8">
        <f>D29*D51</f>
        <v>0</v>
      </c>
      <c r="F29" s="9"/>
      <c r="G29" s="7"/>
      <c r="H29" s="8">
        <f>G29*G51</f>
        <v>0</v>
      </c>
      <c r="I29" s="9"/>
      <c r="J29" s="7"/>
      <c r="K29" s="8">
        <f>J29*J51</f>
        <v>0</v>
      </c>
      <c r="L29" s="9"/>
      <c r="M29" s="7"/>
      <c r="N29" s="8">
        <f>M29*M51</f>
        <v>0</v>
      </c>
      <c r="O29" s="6">
        <v>-79.50198767525659</v>
      </c>
    </row>
    <row r="30" spans="1:15" ht="14.25">
      <c r="A30" s="5" t="s">
        <v>194</v>
      </c>
      <c r="B30" s="6">
        <f t="shared" si="0"/>
        <v>64.071693015475</v>
      </c>
      <c r="C30" s="9"/>
      <c r="D30" s="7"/>
      <c r="E30" s="8">
        <f>D30*D51</f>
        <v>0</v>
      </c>
      <c r="F30" s="9"/>
      <c r="G30" s="7"/>
      <c r="H30" s="8">
        <f>G30*G51</f>
        <v>0</v>
      </c>
      <c r="I30" s="9"/>
      <c r="J30" s="7"/>
      <c r="K30" s="8">
        <f>J30*J51</f>
        <v>0</v>
      </c>
      <c r="L30" s="9"/>
      <c r="M30" s="7"/>
      <c r="N30" s="8">
        <f>M30*M51</f>
        <v>0</v>
      </c>
      <c r="O30" s="6">
        <v>64.071693015475</v>
      </c>
    </row>
    <row r="31" spans="1:15" ht="14.25">
      <c r="A31" s="5" t="s">
        <v>195</v>
      </c>
      <c r="B31" s="6">
        <f t="shared" si="0"/>
        <v>35.52898209205184</v>
      </c>
      <c r="C31" s="9">
        <v>100</v>
      </c>
      <c r="D31" s="7">
        <v>1</v>
      </c>
      <c r="E31" s="8">
        <f>D31*D51</f>
        <v>11.571428571428571</v>
      </c>
      <c r="F31" s="9"/>
      <c r="G31" s="7">
        <v>1</v>
      </c>
      <c r="H31" s="8">
        <f>G31*G51</f>
        <v>17.647058823529413</v>
      </c>
      <c r="I31" s="9"/>
      <c r="J31" s="7">
        <v>1</v>
      </c>
      <c r="K31" s="8">
        <f>J31*J51</f>
        <v>25</v>
      </c>
      <c r="L31" s="9"/>
      <c r="M31" s="7"/>
      <c r="N31" s="8">
        <f>M31*M51</f>
        <v>0</v>
      </c>
      <c r="O31" s="6">
        <v>-10.252530512990184</v>
      </c>
    </row>
    <row r="32" spans="1:15" ht="14.25">
      <c r="A32" s="5" t="s">
        <v>196</v>
      </c>
      <c r="B32" s="6">
        <f t="shared" si="0"/>
        <v>36.53333333333333</v>
      </c>
      <c r="C32" s="9"/>
      <c r="D32" s="7"/>
      <c r="E32" s="8">
        <f>D32*D51</f>
        <v>0</v>
      </c>
      <c r="F32" s="9"/>
      <c r="G32" s="7"/>
      <c r="H32" s="8">
        <f>G32*G51</f>
        <v>0</v>
      </c>
      <c r="I32" s="9"/>
      <c r="J32" s="7"/>
      <c r="K32" s="8">
        <f>J32*J51</f>
        <v>0</v>
      </c>
      <c r="L32" s="9"/>
      <c r="M32" s="7"/>
      <c r="N32" s="8">
        <f>M32*M51</f>
        <v>0</v>
      </c>
      <c r="O32" s="6">
        <v>36.53333333333333</v>
      </c>
    </row>
    <row r="33" spans="1:15" ht="14.25">
      <c r="A33" s="5" t="s">
        <v>197</v>
      </c>
      <c r="B33" s="6">
        <f t="shared" si="0"/>
        <v>89.99840588666181</v>
      </c>
      <c r="C33" s="9"/>
      <c r="D33" s="7"/>
      <c r="E33" s="8">
        <f>D33*D51</f>
        <v>0</v>
      </c>
      <c r="F33" s="9"/>
      <c r="G33" s="7"/>
      <c r="H33" s="8">
        <f>G33*G51</f>
        <v>0</v>
      </c>
      <c r="I33" s="9"/>
      <c r="J33" s="7"/>
      <c r="K33" s="8">
        <f>J33*J51</f>
        <v>0</v>
      </c>
      <c r="L33" s="9"/>
      <c r="M33" s="7"/>
      <c r="N33" s="8">
        <f>M33*M51</f>
        <v>0</v>
      </c>
      <c r="O33" s="6">
        <v>89.99840588666181</v>
      </c>
    </row>
    <row r="34" spans="1:15" ht="14.25">
      <c r="A34" s="5" t="s">
        <v>198</v>
      </c>
      <c r="B34" s="6">
        <f t="shared" si="0"/>
        <v>41.788900834696975</v>
      </c>
      <c r="C34" s="9"/>
      <c r="D34" s="7"/>
      <c r="E34" s="8">
        <f>D34*D51</f>
        <v>0</v>
      </c>
      <c r="F34" s="9"/>
      <c r="G34" s="7"/>
      <c r="H34" s="8">
        <f>G34*G51</f>
        <v>0</v>
      </c>
      <c r="I34" s="9"/>
      <c r="J34" s="7"/>
      <c r="K34" s="8">
        <f>J34*J51</f>
        <v>0</v>
      </c>
      <c r="L34" s="9"/>
      <c r="M34" s="7"/>
      <c r="N34" s="8">
        <f>M34*M51</f>
        <v>0</v>
      </c>
      <c r="O34" s="6">
        <v>41.788900834696975</v>
      </c>
    </row>
    <row r="35" spans="1:15" ht="14.25">
      <c r="A35" s="5" t="s">
        <v>199</v>
      </c>
      <c r="B35" s="6">
        <f t="shared" si="0"/>
        <v>182.21323789468033</v>
      </c>
      <c r="C35" s="9"/>
      <c r="D35" s="7">
        <v>1</v>
      </c>
      <c r="E35" s="8">
        <f>D35*D51</f>
        <v>11.571428571428571</v>
      </c>
      <c r="F35" s="9">
        <v>-38</v>
      </c>
      <c r="G35" s="7">
        <v>1</v>
      </c>
      <c r="H35" s="8">
        <v>1</v>
      </c>
      <c r="I35" s="9"/>
      <c r="J35" s="7">
        <v>1</v>
      </c>
      <c r="K35" s="8">
        <f>J35*J51</f>
        <v>25</v>
      </c>
      <c r="L35" s="9">
        <v>-30</v>
      </c>
      <c r="M35" s="7">
        <v>1</v>
      </c>
      <c r="N35" s="8">
        <f>M35*M51</f>
        <v>16.42105263157895</v>
      </c>
      <c r="O35" s="6">
        <v>304.20571909768785</v>
      </c>
    </row>
    <row r="36" spans="1:15" ht="14.25">
      <c r="A36" s="5" t="s">
        <v>200</v>
      </c>
      <c r="B36" s="6">
        <f t="shared" si="0"/>
        <v>-4.667140562271442</v>
      </c>
      <c r="C36" s="9"/>
      <c r="D36" s="7">
        <v>1</v>
      </c>
      <c r="E36" s="8">
        <f>D36*D51</f>
        <v>11.571428571428571</v>
      </c>
      <c r="F36" s="9">
        <v>-38</v>
      </c>
      <c r="G36" s="7">
        <v>1</v>
      </c>
      <c r="H36" s="8">
        <f>G36*G51</f>
        <v>17.647058823529413</v>
      </c>
      <c r="I36" s="9"/>
      <c r="J36" s="7">
        <v>1</v>
      </c>
      <c r="K36" s="8">
        <f>J36*J51</f>
        <v>25</v>
      </c>
      <c r="L36" s="9">
        <v>-30</v>
      </c>
      <c r="M36" s="7">
        <v>1</v>
      </c>
      <c r="N36" s="8">
        <f>M36*M51</f>
        <v>16.42105263157895</v>
      </c>
      <c r="O36" s="6">
        <v>133.9723994642655</v>
      </c>
    </row>
    <row r="37" spans="1:15" ht="14.25">
      <c r="A37" s="5" t="s">
        <v>201</v>
      </c>
      <c r="B37" s="6">
        <f t="shared" si="0"/>
        <v>190.250245010417</v>
      </c>
      <c r="C37" s="9"/>
      <c r="D37" s="7">
        <v>1</v>
      </c>
      <c r="E37" s="8">
        <f>D37*D51</f>
        <v>11.571428571428571</v>
      </c>
      <c r="F37" s="9"/>
      <c r="G37" s="7">
        <v>1</v>
      </c>
      <c r="H37" s="8">
        <f>G37*G51</f>
        <v>17.647058823529413</v>
      </c>
      <c r="I37" s="9"/>
      <c r="J37" s="7"/>
      <c r="K37" s="8">
        <f>J37*J51</f>
        <v>0</v>
      </c>
      <c r="L37" s="9"/>
      <c r="M37" s="7">
        <v>1</v>
      </c>
      <c r="N37" s="8">
        <f>M37*M51</f>
        <v>16.42105263157895</v>
      </c>
      <c r="O37" s="6">
        <v>235.88978503695392</v>
      </c>
    </row>
    <row r="38" spans="1:15" ht="14.25">
      <c r="A38" s="23" t="s">
        <v>202</v>
      </c>
      <c r="B38" s="6">
        <f t="shared" si="0"/>
        <v>-73.60075219012685</v>
      </c>
      <c r="C38" s="9"/>
      <c r="D38" s="7">
        <v>1</v>
      </c>
      <c r="E38" s="8">
        <f>D38*D51</f>
        <v>11.571428571428571</v>
      </c>
      <c r="F38" s="9">
        <v>-38</v>
      </c>
      <c r="G38" s="7">
        <v>1</v>
      </c>
      <c r="H38" s="8">
        <v>1</v>
      </c>
      <c r="I38" s="9"/>
      <c r="J38" s="7">
        <v>1</v>
      </c>
      <c r="K38" s="8">
        <f>J38*J51</f>
        <v>25</v>
      </c>
      <c r="L38" s="9">
        <v>-30</v>
      </c>
      <c r="M38" s="7">
        <v>1</v>
      </c>
      <c r="N38" s="8">
        <f>M38*M51</f>
        <v>16.42105263157895</v>
      </c>
      <c r="O38" s="6">
        <v>48.39172901288066</v>
      </c>
    </row>
    <row r="39" spans="1:15" ht="14.25">
      <c r="A39" s="23" t="s">
        <v>203</v>
      </c>
      <c r="B39" s="6">
        <f t="shared" si="0"/>
        <v>163.6589756212142</v>
      </c>
      <c r="C39" s="9"/>
      <c r="D39" s="7">
        <v>1</v>
      </c>
      <c r="E39" s="8">
        <f>D39*D51</f>
        <v>11.571428571428571</v>
      </c>
      <c r="F39" s="9"/>
      <c r="G39" s="7"/>
      <c r="H39" s="8">
        <f>G39*G51</f>
        <v>0</v>
      </c>
      <c r="I39" s="9"/>
      <c r="J39" s="7">
        <v>1</v>
      </c>
      <c r="K39" s="8">
        <f>J39*J51</f>
        <v>25</v>
      </c>
      <c r="L39" s="9">
        <v>-30</v>
      </c>
      <c r="M39" s="7">
        <v>1</v>
      </c>
      <c r="N39" s="8">
        <f>M39*M51</f>
        <v>16.42105263157895</v>
      </c>
      <c r="O39" s="6">
        <v>246.65145682422173</v>
      </c>
    </row>
    <row r="40" spans="1:15" ht="14.25">
      <c r="A40" s="23" t="s">
        <v>204</v>
      </c>
      <c r="B40" s="6">
        <f t="shared" si="0"/>
        <v>-10.157965687893153</v>
      </c>
      <c r="C40" s="9"/>
      <c r="D40" s="7">
        <v>1</v>
      </c>
      <c r="E40" s="8">
        <f>D40*D51</f>
        <v>11.571428571428571</v>
      </c>
      <c r="F40" s="9">
        <v>-38</v>
      </c>
      <c r="G40" s="7">
        <v>1</v>
      </c>
      <c r="H40" s="8">
        <v>1</v>
      </c>
      <c r="I40" s="9"/>
      <c r="J40" s="7">
        <v>1</v>
      </c>
      <c r="K40" s="8">
        <f>J40*J51</f>
        <v>25</v>
      </c>
      <c r="L40" s="9">
        <v>-30</v>
      </c>
      <c r="M40" s="7">
        <v>2</v>
      </c>
      <c r="N40" s="8">
        <f>M40*M51</f>
        <v>32.8421052631579</v>
      </c>
      <c r="O40" s="6">
        <v>128.25556814669332</v>
      </c>
    </row>
    <row r="41" spans="1:15" ht="14.25">
      <c r="A41" s="23" t="s">
        <v>205</v>
      </c>
      <c r="B41" s="6">
        <f t="shared" si="0"/>
        <v>46.51206349206349</v>
      </c>
      <c r="C41" s="9"/>
      <c r="D41" s="7"/>
      <c r="E41" s="8">
        <f>D41*D51</f>
        <v>0</v>
      </c>
      <c r="F41" s="9"/>
      <c r="G41" s="7"/>
      <c r="H41" s="8">
        <v>1</v>
      </c>
      <c r="I41" s="9"/>
      <c r="J41" s="7"/>
      <c r="K41" s="8">
        <f>J41*J51</f>
        <v>0</v>
      </c>
      <c r="L41" s="9"/>
      <c r="M41" s="7"/>
      <c r="N41" s="8">
        <f>M41*M51</f>
        <v>0</v>
      </c>
      <c r="O41" s="6">
        <v>47.51206349206349</v>
      </c>
    </row>
    <row r="42" spans="1:16" ht="14.25">
      <c r="A42" s="23" t="s">
        <v>206</v>
      </c>
      <c r="B42" s="6">
        <f t="shared" si="0"/>
        <v>55.27</v>
      </c>
      <c r="C42" s="9"/>
      <c r="D42" s="7"/>
      <c r="E42" s="8">
        <f>D42*D51</f>
        <v>0</v>
      </c>
      <c r="F42" s="9"/>
      <c r="G42" s="7"/>
      <c r="H42" s="8">
        <v>1</v>
      </c>
      <c r="I42" s="9"/>
      <c r="J42" s="7"/>
      <c r="K42" s="8">
        <f>J42*J51</f>
        <v>0</v>
      </c>
      <c r="L42" s="9"/>
      <c r="M42" s="7"/>
      <c r="N42" s="8">
        <f>M42*M51</f>
        <v>0</v>
      </c>
      <c r="O42" s="6">
        <v>56.27</v>
      </c>
      <c r="P42"/>
    </row>
    <row r="43" spans="1:15" ht="14.25">
      <c r="A43" s="5" t="s">
        <v>207</v>
      </c>
      <c r="B43" s="6">
        <f t="shared" si="0"/>
        <v>14.113894711202542</v>
      </c>
      <c r="C43" s="9"/>
      <c r="D43" s="7"/>
      <c r="E43" s="8">
        <f>D43*D51</f>
        <v>0</v>
      </c>
      <c r="F43" s="9"/>
      <c r="G43" s="7"/>
      <c r="H43" s="8">
        <f>G43*G51</f>
        <v>0</v>
      </c>
      <c r="I43" s="9"/>
      <c r="J43" s="7"/>
      <c r="K43" s="8">
        <f>J43*J51</f>
        <v>0</v>
      </c>
      <c r="L43" s="9"/>
      <c r="M43" s="7"/>
      <c r="N43" s="8">
        <f>M43*M51</f>
        <v>0</v>
      </c>
      <c r="O43" s="6">
        <v>14.113894711202542</v>
      </c>
    </row>
    <row r="44" spans="1:16" ht="14.25">
      <c r="A44" s="5" t="s">
        <v>208</v>
      </c>
      <c r="B44" s="6">
        <f t="shared" si="0"/>
        <v>11.390361365806992</v>
      </c>
      <c r="C44" s="9"/>
      <c r="D44" s="7"/>
      <c r="E44" s="8">
        <f>D44*D51</f>
        <v>0</v>
      </c>
      <c r="F44" s="9"/>
      <c r="G44" s="7"/>
      <c r="H44" s="8">
        <f>G44*G51</f>
        <v>0</v>
      </c>
      <c r="I44" s="9"/>
      <c r="J44" s="7"/>
      <c r="K44" s="8">
        <f>J44*J51</f>
        <v>0</v>
      </c>
      <c r="L44" s="9"/>
      <c r="M44" s="7"/>
      <c r="N44" s="8">
        <f>M44*M51</f>
        <v>0</v>
      </c>
      <c r="O44" s="6">
        <v>11.390361365806992</v>
      </c>
      <c r="P44" s="7"/>
    </row>
    <row r="45" spans="1:15" ht="14.25">
      <c r="A45" s="5" t="s">
        <v>209</v>
      </c>
      <c r="B45" s="6">
        <f t="shared" si="0"/>
        <v>85.07333782025395</v>
      </c>
      <c r="C45" s="9"/>
      <c r="D45" s="7"/>
      <c r="E45" s="8">
        <f>D45*D51</f>
        <v>0</v>
      </c>
      <c r="F45" s="9"/>
      <c r="G45" s="7">
        <v>1</v>
      </c>
      <c r="H45" s="8">
        <f>G45*G51</f>
        <v>17.647058823529413</v>
      </c>
      <c r="I45" s="9"/>
      <c r="J45" s="7"/>
      <c r="K45" s="8">
        <f>J45*J51</f>
        <v>0</v>
      </c>
      <c r="L45" s="9"/>
      <c r="M45" s="7">
        <v>1</v>
      </c>
      <c r="N45" s="8">
        <f>M45*M51</f>
        <v>16.42105263157895</v>
      </c>
      <c r="O45" s="6">
        <v>119.14144927536232</v>
      </c>
    </row>
    <row r="46" spans="1:15" ht="14.25">
      <c r="A46" s="5" t="s">
        <v>210</v>
      </c>
      <c r="B46" s="6">
        <f t="shared" si="0"/>
        <v>-23.772825254178027</v>
      </c>
      <c r="C46" s="9"/>
      <c r="D46" s="7"/>
      <c r="E46" s="8">
        <f>D46*D51</f>
        <v>0</v>
      </c>
      <c r="F46" s="9"/>
      <c r="G46" s="7"/>
      <c r="H46" s="8">
        <f>G46*G51</f>
        <v>0</v>
      </c>
      <c r="I46" s="9"/>
      <c r="J46" s="7"/>
      <c r="K46" s="8">
        <f>J46*J51</f>
        <v>0</v>
      </c>
      <c r="L46" s="9"/>
      <c r="M46" s="7"/>
      <c r="N46" s="8">
        <f>M46*M51</f>
        <v>0</v>
      </c>
      <c r="O46" s="6">
        <v>-23.772825254178027</v>
      </c>
    </row>
    <row r="47" spans="1:15" ht="14.25">
      <c r="A47" s="5" t="s">
        <v>211</v>
      </c>
      <c r="B47" s="6">
        <f t="shared" si="0"/>
        <v>45.92144927536231</v>
      </c>
      <c r="C47" s="9"/>
      <c r="D47" s="7"/>
      <c r="E47" s="8">
        <f>D47*D51</f>
        <v>0</v>
      </c>
      <c r="F47" s="9"/>
      <c r="G47" s="7"/>
      <c r="H47" s="8">
        <f>G47*G51</f>
        <v>0</v>
      </c>
      <c r="I47" s="9"/>
      <c r="J47" s="7"/>
      <c r="K47" s="8">
        <f>J47*J51</f>
        <v>0</v>
      </c>
      <c r="L47" s="9"/>
      <c r="M47" s="7"/>
      <c r="N47" s="8">
        <f>M47*M51</f>
        <v>0</v>
      </c>
      <c r="O47" s="6">
        <v>45.92144927536231</v>
      </c>
    </row>
    <row r="48" spans="1:16" ht="14.25">
      <c r="A48" s="5" t="s">
        <v>212</v>
      </c>
      <c r="B48" s="6">
        <f t="shared" si="0"/>
        <v>40.810790641926516</v>
      </c>
      <c r="C48" s="9"/>
      <c r="E48" s="8">
        <f>D48*D52</f>
        <v>0</v>
      </c>
      <c r="G48" s="18"/>
      <c r="H48" s="8">
        <f>G48*G52</f>
        <v>0</v>
      </c>
      <c r="K48" s="8">
        <f>J48*J51</f>
        <v>0</v>
      </c>
      <c r="M48" s="7"/>
      <c r="N48" s="8">
        <f>M48*M51</f>
        <v>0</v>
      </c>
      <c r="O48" s="6">
        <v>40.810790641926516</v>
      </c>
      <c r="P48"/>
    </row>
    <row r="49" spans="1:15" ht="14.25">
      <c r="A49" s="5" t="s">
        <v>213</v>
      </c>
      <c r="B49" s="6">
        <f t="shared" si="0"/>
        <v>20.001195505486116</v>
      </c>
      <c r="C49" s="9"/>
      <c r="D49" s="7"/>
      <c r="E49" s="8">
        <f>D49*D51</f>
        <v>0</v>
      </c>
      <c r="F49" s="9"/>
      <c r="G49" s="7"/>
      <c r="H49" s="8">
        <f>G49*G51</f>
        <v>0</v>
      </c>
      <c r="I49" s="9"/>
      <c r="J49" s="7"/>
      <c r="K49" s="8">
        <f>J49*J51</f>
        <v>0</v>
      </c>
      <c r="L49" s="9"/>
      <c r="M49" s="7"/>
      <c r="N49" s="8">
        <f>M49*M51</f>
        <v>0</v>
      </c>
      <c r="O49" s="6">
        <v>20.001195505486116</v>
      </c>
    </row>
    <row r="50" spans="1:16" ht="18.75">
      <c r="A50" s="10" t="s">
        <v>214</v>
      </c>
      <c r="B50" s="16">
        <f>SUM(B3:B49)</f>
        <v>2629.800254588471</v>
      </c>
      <c r="C50" s="9"/>
      <c r="D50" s="1">
        <f>SUM(D3:D49)</f>
        <v>14</v>
      </c>
      <c r="E50" s="8">
        <f>SUM(E53:E55)</f>
        <v>162</v>
      </c>
      <c r="F50" s="1"/>
      <c r="G50" s="1">
        <f>SUM(G3:G49)</f>
        <v>17</v>
      </c>
      <c r="H50" s="8">
        <f>SUM(H53:H55)</f>
        <v>300</v>
      </c>
      <c r="I50" s="1"/>
      <c r="J50" s="1">
        <f>SUM(J3:J49)</f>
        <v>12</v>
      </c>
      <c r="K50" s="8">
        <f>SUM(K53:K55)</f>
        <v>300</v>
      </c>
      <c r="L50" s="1"/>
      <c r="M50" s="1">
        <f>SUM(M3:M49)</f>
        <v>19</v>
      </c>
      <c r="N50" s="8">
        <f>SUM(N53:N55)</f>
        <v>312</v>
      </c>
      <c r="O50" s="14">
        <f>SUM(O3:O49)</f>
        <v>2655.8590781178827</v>
      </c>
      <c r="P50" s="14">
        <v>1259</v>
      </c>
    </row>
    <row r="51" spans="1:14" ht="14.25">
      <c r="A51" s="1" t="s">
        <v>215</v>
      </c>
      <c r="C51" s="1"/>
      <c r="D51" s="15">
        <f>IF(D50=0,0,E50/D50)</f>
        <v>11.571428571428571</v>
      </c>
      <c r="E51" s="11"/>
      <c r="F51" s="1"/>
      <c r="G51" s="15">
        <f>IF(G50=0,0,H50/G50)</f>
        <v>17.647058823529413</v>
      </c>
      <c r="H51" s="11"/>
      <c r="I51" s="1"/>
      <c r="J51" s="15">
        <f>IF(J50=0,0,K50/J50)</f>
        <v>25</v>
      </c>
      <c r="K51" s="11"/>
      <c r="L51" s="1"/>
      <c r="M51" s="15">
        <f>IF(M50=0,0,N50/M50)</f>
        <v>16.42105263157895</v>
      </c>
      <c r="N51" s="11"/>
    </row>
    <row r="52" spans="3:16" ht="14.25" customHeight="1" thickBot="1">
      <c r="C52" s="1">
        <f>SUM(C3:C49)</f>
        <v>500</v>
      </c>
      <c r="D52" s="1"/>
      <c r="E52" s="11"/>
      <c r="F52" s="1">
        <f>SUM(F3:F49)</f>
        <v>0</v>
      </c>
      <c r="G52" s="1"/>
      <c r="H52" s="11"/>
      <c r="I52" s="1">
        <f>SUM(I3:I49)</f>
        <v>0</v>
      </c>
      <c r="J52" s="1"/>
      <c r="K52" s="11"/>
      <c r="L52" s="1">
        <f>SUM(L4:L49)</f>
        <v>500</v>
      </c>
      <c r="M52" s="1"/>
      <c r="N52" s="11"/>
      <c r="P52" s="55"/>
    </row>
    <row r="53" spans="3:16" ht="14.25">
      <c r="C53" s="52" t="s">
        <v>216</v>
      </c>
      <c r="D53" s="53"/>
      <c r="E53" s="12">
        <v>150</v>
      </c>
      <c r="F53" s="52" t="s">
        <v>216</v>
      </c>
      <c r="G53" s="53"/>
      <c r="H53" s="12">
        <v>300</v>
      </c>
      <c r="I53" s="52" t="s">
        <v>216</v>
      </c>
      <c r="J53" s="53"/>
      <c r="K53" s="12">
        <v>300</v>
      </c>
      <c r="L53" s="52" t="s">
        <v>216</v>
      </c>
      <c r="M53" s="53"/>
      <c r="N53" s="12">
        <v>300</v>
      </c>
      <c r="P53" s="55"/>
    </row>
    <row r="54" spans="3:16" ht="14.25">
      <c r="C54" s="54" t="s">
        <v>217</v>
      </c>
      <c r="D54" s="33"/>
      <c r="E54" s="8"/>
      <c r="F54" s="54" t="s">
        <v>217</v>
      </c>
      <c r="G54" s="33"/>
      <c r="H54" s="8"/>
      <c r="I54" s="54" t="s">
        <v>217</v>
      </c>
      <c r="J54" s="33"/>
      <c r="L54" s="54" t="s">
        <v>217</v>
      </c>
      <c r="M54" s="33"/>
      <c r="N54" s="8"/>
      <c r="P54" s="55"/>
    </row>
    <row r="55" spans="3:16" ht="15" thickBot="1">
      <c r="C55" s="34" t="s">
        <v>218</v>
      </c>
      <c r="D55" s="35"/>
      <c r="E55" s="13">
        <v>12</v>
      </c>
      <c r="F55" s="34" t="s">
        <v>218</v>
      </c>
      <c r="G55" s="35"/>
      <c r="H55" s="13">
        <v>0</v>
      </c>
      <c r="I55" s="34" t="s">
        <v>218</v>
      </c>
      <c r="J55" s="35"/>
      <c r="K55" s="8">
        <v>0</v>
      </c>
      <c r="L55" s="34" t="s">
        <v>218</v>
      </c>
      <c r="M55" s="35"/>
      <c r="N55" s="13">
        <v>12</v>
      </c>
      <c r="P55" s="55"/>
    </row>
    <row r="56" spans="2:16" ht="14.25" customHeight="1" thickBot="1">
      <c r="B56" s="18"/>
      <c r="C56" s="1"/>
      <c r="D56" s="1"/>
      <c r="E56" s="11"/>
      <c r="F56" s="1"/>
      <c r="G56" s="1"/>
      <c r="H56" s="11"/>
      <c r="I56" s="1"/>
      <c r="J56" s="1"/>
      <c r="K56" s="11"/>
      <c r="L56" s="1"/>
      <c r="M56" s="1"/>
      <c r="N56" s="11"/>
      <c r="P56" s="55"/>
    </row>
    <row r="57" spans="3:16" ht="14.25" customHeight="1">
      <c r="C57" s="40" t="s">
        <v>219</v>
      </c>
      <c r="D57" s="41"/>
      <c r="E57" s="42"/>
      <c r="F57" s="40" t="s">
        <v>220</v>
      </c>
      <c r="G57" s="41"/>
      <c r="H57" s="42"/>
      <c r="I57" s="40" t="s">
        <v>221</v>
      </c>
      <c r="J57" s="41"/>
      <c r="K57" s="42"/>
      <c r="L57" s="40" t="s">
        <v>222</v>
      </c>
      <c r="M57" s="41"/>
      <c r="N57" s="42"/>
      <c r="P57" s="55"/>
    </row>
    <row r="58" spans="3:16" ht="14.25">
      <c r="C58" s="43"/>
      <c r="D58" s="44"/>
      <c r="E58" s="45"/>
      <c r="F58" s="43"/>
      <c r="G58" s="44"/>
      <c r="H58" s="45"/>
      <c r="I58" s="43"/>
      <c r="J58" s="44"/>
      <c r="K58" s="45"/>
      <c r="L58" s="43"/>
      <c r="M58" s="44"/>
      <c r="N58" s="45"/>
      <c r="P58" s="55"/>
    </row>
    <row r="59" spans="3:16" ht="14.25">
      <c r="C59" s="43"/>
      <c r="D59" s="44"/>
      <c r="E59" s="45"/>
      <c r="F59" s="43"/>
      <c r="G59" s="44"/>
      <c r="H59" s="45"/>
      <c r="I59" s="43"/>
      <c r="J59" s="44"/>
      <c r="K59" s="45"/>
      <c r="L59" s="43"/>
      <c r="M59" s="44"/>
      <c r="N59" s="45"/>
      <c r="P59" s="55"/>
    </row>
    <row r="60" spans="3:16" ht="14.25">
      <c r="C60" s="43"/>
      <c r="D60" s="44"/>
      <c r="E60" s="45"/>
      <c r="F60" s="43"/>
      <c r="G60" s="44"/>
      <c r="H60" s="45"/>
      <c r="I60" s="43"/>
      <c r="J60" s="44"/>
      <c r="K60" s="45"/>
      <c r="L60" s="43"/>
      <c r="M60" s="44"/>
      <c r="N60" s="45"/>
      <c r="P60" s="55"/>
    </row>
    <row r="61" spans="3:16" ht="203.25" customHeight="1">
      <c r="C61" s="43"/>
      <c r="D61" s="44"/>
      <c r="E61" s="45"/>
      <c r="F61" s="43"/>
      <c r="G61" s="44"/>
      <c r="H61" s="45"/>
      <c r="I61" s="43"/>
      <c r="J61" s="44"/>
      <c r="K61" s="45"/>
      <c r="L61" s="43"/>
      <c r="M61" s="44"/>
      <c r="N61" s="45"/>
      <c r="P61" s="55"/>
    </row>
    <row r="62" spans="3:14" ht="70.5" customHeight="1" thickBot="1">
      <c r="C62" s="46"/>
      <c r="D62" s="47"/>
      <c r="E62" s="48"/>
      <c r="F62" s="46"/>
      <c r="G62" s="47"/>
      <c r="H62" s="48"/>
      <c r="I62" s="46"/>
      <c r="J62" s="47"/>
      <c r="K62" s="48"/>
      <c r="L62" s="46"/>
      <c r="M62" s="47"/>
      <c r="N62" s="48"/>
    </row>
    <row r="63" ht="14.25">
      <c r="B63" s="18"/>
    </row>
  </sheetData>
  <mergeCells count="25">
    <mergeCell ref="F57:H62"/>
    <mergeCell ref="C57:E62"/>
    <mergeCell ref="L57:N62"/>
    <mergeCell ref="F1:H1"/>
    <mergeCell ref="F53:G53"/>
    <mergeCell ref="F54:G54"/>
    <mergeCell ref="I54:J54"/>
    <mergeCell ref="L54:M54"/>
    <mergeCell ref="F55:G55"/>
    <mergeCell ref="I55:J55"/>
    <mergeCell ref="P52:P61"/>
    <mergeCell ref="I1:K1"/>
    <mergeCell ref="L1:N1"/>
    <mergeCell ref="O1:O2"/>
    <mergeCell ref="P1:P2"/>
    <mergeCell ref="I53:J53"/>
    <mergeCell ref="L53:M53"/>
    <mergeCell ref="L55:M55"/>
    <mergeCell ref="I57:K62"/>
    <mergeCell ref="C54:D54"/>
    <mergeCell ref="C55:D55"/>
    <mergeCell ref="A1:A2"/>
    <mergeCell ref="B1:B2"/>
    <mergeCell ref="C1:E1"/>
    <mergeCell ref="C53:D5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63"/>
  <sheetViews>
    <sheetView zoomScale="85" zoomScaleNormal="85" workbookViewId="0" topLeftCell="A1">
      <selection activeCell="G42" sqref="G42"/>
    </sheetView>
  </sheetViews>
  <sheetFormatPr defaultColWidth="9.00390625" defaultRowHeight="14.25"/>
  <cols>
    <col min="1" max="1" width="13.875" style="1" customWidth="1"/>
    <col min="2" max="2" width="16.50390625" style="0" bestFit="1" customWidth="1"/>
    <col min="3" max="3" width="5.50390625" style="0" bestFit="1" customWidth="1"/>
    <col min="4" max="4" width="8.50390625" style="0" bestFit="1" customWidth="1"/>
    <col min="5" max="5" width="10.00390625" style="0" bestFit="1" customWidth="1"/>
    <col min="6" max="6" width="5.87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10.00390625" style="0" bestFit="1" customWidth="1"/>
    <col min="12" max="12" width="5.50390625" style="0" bestFit="1" customWidth="1"/>
    <col min="13" max="13" width="8.50390625" style="0" bestFit="1" customWidth="1"/>
    <col min="14" max="14" width="10.00390625" style="0" bestFit="1" customWidth="1"/>
    <col min="15" max="15" width="13.875" style="14" bestFit="1" customWidth="1"/>
    <col min="16" max="16" width="10.00390625" style="1" bestFit="1" customWidth="1"/>
  </cols>
  <sheetData>
    <row r="1" spans="1:16" ht="14.25">
      <c r="A1" s="36" t="s">
        <v>13</v>
      </c>
      <c r="B1" s="56" t="s">
        <v>223</v>
      </c>
      <c r="C1" s="49">
        <v>40205</v>
      </c>
      <c r="D1" s="50"/>
      <c r="E1" s="51"/>
      <c r="F1" s="49">
        <v>40209</v>
      </c>
      <c r="G1" s="50"/>
      <c r="H1" s="51"/>
      <c r="I1" s="49">
        <v>40212</v>
      </c>
      <c r="J1" s="50"/>
      <c r="K1" s="51"/>
      <c r="L1" s="49">
        <v>40216</v>
      </c>
      <c r="M1" s="50"/>
      <c r="N1" s="51"/>
      <c r="O1" s="37" t="s">
        <v>164</v>
      </c>
      <c r="P1" s="36" t="s">
        <v>165</v>
      </c>
    </row>
    <row r="2" spans="1:16" ht="14.25">
      <c r="A2" s="36"/>
      <c r="B2" s="56"/>
      <c r="C2" s="4" t="s">
        <v>2</v>
      </c>
      <c r="D2" s="2" t="s">
        <v>3</v>
      </c>
      <c r="E2" s="3" t="s">
        <v>166</v>
      </c>
      <c r="F2" s="4" t="s">
        <v>2</v>
      </c>
      <c r="G2" s="2" t="s">
        <v>3</v>
      </c>
      <c r="H2" s="3" t="s">
        <v>4</v>
      </c>
      <c r="I2" s="4" t="s">
        <v>2</v>
      </c>
      <c r="J2" s="2" t="s">
        <v>3</v>
      </c>
      <c r="K2" s="3" t="s">
        <v>4</v>
      </c>
      <c r="L2" s="4" t="s">
        <v>2</v>
      </c>
      <c r="M2" s="2" t="s">
        <v>3</v>
      </c>
      <c r="N2" s="3" t="s">
        <v>4</v>
      </c>
      <c r="O2" s="37"/>
      <c r="P2" s="36"/>
    </row>
    <row r="3" spans="1:15" ht="14.25">
      <c r="A3" s="5" t="s">
        <v>167</v>
      </c>
      <c r="B3" s="6">
        <f aca="true" t="shared" si="0" ref="B3:B49">C3-E3+F3-H3+I3-K3+L3-N3+O3</f>
        <v>-14.760876873459331</v>
      </c>
      <c r="C3" s="9"/>
      <c r="D3" s="7"/>
      <c r="E3" s="8">
        <f>D3*D51</f>
        <v>0</v>
      </c>
      <c r="F3" s="9"/>
      <c r="G3" s="7"/>
      <c r="H3" s="8">
        <f>G3*G51</f>
        <v>0</v>
      </c>
      <c r="I3" s="9"/>
      <c r="J3" s="7"/>
      <c r="K3" s="8">
        <f>J3*J51</f>
        <v>0</v>
      </c>
      <c r="L3" s="9"/>
      <c r="M3" s="7"/>
      <c r="N3" s="8">
        <f>M3*M51</f>
        <v>0</v>
      </c>
      <c r="O3" s="6">
        <v>-14.760876873459331</v>
      </c>
    </row>
    <row r="4" spans="1:15" ht="14.25">
      <c r="A4" s="5" t="s">
        <v>168</v>
      </c>
      <c r="B4" s="6">
        <f t="shared" si="0"/>
        <v>28.243612115155585</v>
      </c>
      <c r="C4" s="9"/>
      <c r="D4" s="7"/>
      <c r="E4" s="8">
        <f>D4*D51</f>
        <v>0</v>
      </c>
      <c r="F4" s="9"/>
      <c r="G4" s="7"/>
      <c r="H4" s="8">
        <f>G4*G51</f>
        <v>0</v>
      </c>
      <c r="I4" s="9"/>
      <c r="J4" s="7"/>
      <c r="K4" s="8">
        <f>J4*J51</f>
        <v>0</v>
      </c>
      <c r="L4" s="9"/>
      <c r="M4" s="7"/>
      <c r="N4" s="8">
        <f>M4*M51</f>
        <v>0</v>
      </c>
      <c r="O4" s="6">
        <v>28.243612115155585</v>
      </c>
    </row>
    <row r="5" spans="1:15" ht="14.25">
      <c r="A5" s="5" t="s">
        <v>224</v>
      </c>
      <c r="B5" s="6">
        <f t="shared" si="0"/>
        <v>64.0566464843219</v>
      </c>
      <c r="C5" s="9"/>
      <c r="D5" s="7"/>
      <c r="E5" s="8">
        <f>D5*D51</f>
        <v>0</v>
      </c>
      <c r="F5" s="9"/>
      <c r="G5" s="7"/>
      <c r="H5" s="8">
        <f>G5*G51</f>
        <v>0</v>
      </c>
      <c r="I5" s="9"/>
      <c r="J5" s="7"/>
      <c r="K5" s="8">
        <f>J5*J51</f>
        <v>0</v>
      </c>
      <c r="L5" s="9">
        <v>155</v>
      </c>
      <c r="M5" s="7">
        <v>1</v>
      </c>
      <c r="N5" s="8">
        <f>M5*M51</f>
        <v>17.333333333333332</v>
      </c>
      <c r="O5" s="6">
        <v>-73.61002018234475</v>
      </c>
    </row>
    <row r="6" spans="1:15" ht="14.25">
      <c r="A6" s="5" t="s">
        <v>225</v>
      </c>
      <c r="B6" s="6">
        <f t="shared" si="0"/>
        <v>156.08641307714134</v>
      </c>
      <c r="C6" s="9"/>
      <c r="D6" s="7"/>
      <c r="E6" s="8">
        <f>D6*D51</f>
        <v>0</v>
      </c>
      <c r="F6" s="9"/>
      <c r="G6" s="7">
        <v>1</v>
      </c>
      <c r="H6" s="8">
        <f>G6*G51</f>
        <v>15</v>
      </c>
      <c r="I6" s="9"/>
      <c r="J6" s="7"/>
      <c r="K6" s="8">
        <f>J6*J51</f>
        <v>0</v>
      </c>
      <c r="L6" s="9"/>
      <c r="M6" s="7"/>
      <c r="N6" s="8">
        <f>M6*M51</f>
        <v>0</v>
      </c>
      <c r="O6" s="6">
        <v>171.08641307714134</v>
      </c>
    </row>
    <row r="7" spans="1:15" ht="14.25">
      <c r="A7" s="5" t="s">
        <v>171</v>
      </c>
      <c r="B7" s="6">
        <f t="shared" si="0"/>
        <v>44.91935783112059</v>
      </c>
      <c r="C7" s="9"/>
      <c r="D7" s="7"/>
      <c r="E7" s="8">
        <f>D7*D51</f>
        <v>0</v>
      </c>
      <c r="F7" s="9"/>
      <c r="G7" s="7">
        <v>1</v>
      </c>
      <c r="H7" s="8">
        <f>G7*G51</f>
        <v>15</v>
      </c>
      <c r="I7" s="9"/>
      <c r="J7" s="7"/>
      <c r="K7" s="8">
        <f>J7*J51</f>
        <v>0</v>
      </c>
      <c r="L7" s="9"/>
      <c r="M7" s="7">
        <v>1</v>
      </c>
      <c r="N7" s="8">
        <f>M7*M51</f>
        <v>17.333333333333332</v>
      </c>
      <c r="O7" s="6">
        <v>77.25269116445392</v>
      </c>
    </row>
    <row r="8" spans="1:15" ht="14.25">
      <c r="A8" s="5" t="s">
        <v>172</v>
      </c>
      <c r="B8" s="6">
        <f t="shared" si="0"/>
        <v>50.54839065532566</v>
      </c>
      <c r="C8" s="9">
        <v>200</v>
      </c>
      <c r="D8" s="7">
        <v>1</v>
      </c>
      <c r="E8" s="8">
        <f>D8*D51</f>
        <v>12.461538461538462</v>
      </c>
      <c r="F8" s="9"/>
      <c r="G8" s="7"/>
      <c r="H8" s="8">
        <f>G8*G51</f>
        <v>0</v>
      </c>
      <c r="I8" s="9"/>
      <c r="J8" s="7">
        <v>1</v>
      </c>
      <c r="K8" s="8">
        <f>J8*J51</f>
        <v>25</v>
      </c>
      <c r="L8" s="9"/>
      <c r="M8" s="7">
        <v>1</v>
      </c>
      <c r="N8" s="8">
        <f>M8*M51</f>
        <v>17.333333333333332</v>
      </c>
      <c r="O8" s="6">
        <v>-94.65673754980254</v>
      </c>
    </row>
    <row r="9" spans="1:15" ht="14.25">
      <c r="A9" s="5" t="s">
        <v>173</v>
      </c>
      <c r="B9" s="6">
        <f t="shared" si="0"/>
        <v>283.69318991868914</v>
      </c>
      <c r="C9" s="9">
        <v>400</v>
      </c>
      <c r="D9" s="7">
        <v>2</v>
      </c>
      <c r="E9" s="8">
        <f>D9*D51</f>
        <v>24.923076923076923</v>
      </c>
      <c r="F9" s="9"/>
      <c r="G9" s="7">
        <v>2</v>
      </c>
      <c r="H9" s="8">
        <f>G9*G51</f>
        <v>30</v>
      </c>
      <c r="I9" s="9"/>
      <c r="J9" s="7">
        <v>2</v>
      </c>
      <c r="K9" s="8">
        <f>J9*J51</f>
        <v>50</v>
      </c>
      <c r="L9" s="9"/>
      <c r="M9" s="7">
        <v>1</v>
      </c>
      <c r="N9" s="8">
        <f>M9*M51</f>
        <v>17.333333333333332</v>
      </c>
      <c r="O9" s="6">
        <v>5.949600175099384</v>
      </c>
    </row>
    <row r="10" spans="1:15" ht="14.25">
      <c r="A10" s="5" t="s">
        <v>174</v>
      </c>
      <c r="B10" s="6">
        <f t="shared" si="0"/>
        <v>55.42523566855314</v>
      </c>
      <c r="C10" s="9"/>
      <c r="D10" s="7"/>
      <c r="E10" s="8">
        <f>D10*D51</f>
        <v>0</v>
      </c>
      <c r="F10" s="9"/>
      <c r="G10" s="7"/>
      <c r="H10" s="8">
        <f>G10*G51</f>
        <v>0</v>
      </c>
      <c r="I10" s="9"/>
      <c r="J10" s="7">
        <v>1</v>
      </c>
      <c r="K10" s="8">
        <f>J10*J51</f>
        <v>25</v>
      </c>
      <c r="L10" s="9"/>
      <c r="M10" s="7"/>
      <c r="N10" s="8">
        <f>M10*M51</f>
        <v>0</v>
      </c>
      <c r="O10" s="6">
        <v>80.42523566855314</v>
      </c>
    </row>
    <row r="11" spans="1:15" ht="14.25">
      <c r="A11" s="5" t="s">
        <v>175</v>
      </c>
      <c r="B11" s="6">
        <f t="shared" si="0"/>
        <v>25.454296224048733</v>
      </c>
      <c r="C11" s="9"/>
      <c r="D11" s="7"/>
      <c r="E11" s="8">
        <f>D11*D51</f>
        <v>0</v>
      </c>
      <c r="F11" s="9"/>
      <c r="G11" s="7">
        <v>1</v>
      </c>
      <c r="H11" s="8">
        <f>G11*G51</f>
        <v>15</v>
      </c>
      <c r="I11" s="9"/>
      <c r="J11" s="7"/>
      <c r="K11" s="8">
        <f>J11*J51</f>
        <v>0</v>
      </c>
      <c r="L11" s="9"/>
      <c r="M11" s="7"/>
      <c r="N11" s="8">
        <f>M11*M51</f>
        <v>0</v>
      </c>
      <c r="O11" s="6">
        <v>40.45429622404873</v>
      </c>
    </row>
    <row r="12" spans="1:15" ht="14.25">
      <c r="A12" s="5" t="s">
        <v>176</v>
      </c>
      <c r="B12" s="6">
        <f t="shared" si="0"/>
        <v>60.604686873475366</v>
      </c>
      <c r="C12" s="9"/>
      <c r="D12" s="7">
        <v>1</v>
      </c>
      <c r="E12" s="8">
        <f>D12*D51</f>
        <v>12.461538461538462</v>
      </c>
      <c r="F12" s="9"/>
      <c r="G12" s="7"/>
      <c r="H12" s="8">
        <f>G12*G51</f>
        <v>0</v>
      </c>
      <c r="I12" s="9"/>
      <c r="J12" s="7"/>
      <c r="K12" s="8">
        <f>J12*J51</f>
        <v>0</v>
      </c>
      <c r="L12" s="9"/>
      <c r="M12" s="7"/>
      <c r="N12" s="8">
        <f>M12*M51</f>
        <v>0</v>
      </c>
      <c r="O12" s="6">
        <v>73.06622533501383</v>
      </c>
    </row>
    <row r="13" spans="1:15" ht="14.25">
      <c r="A13" s="5" t="s">
        <v>177</v>
      </c>
      <c r="B13" s="6">
        <f t="shared" si="0"/>
        <v>16.339716304359143</v>
      </c>
      <c r="C13" s="9"/>
      <c r="D13" s="7"/>
      <c r="E13" s="8">
        <f>D13*D51</f>
        <v>0</v>
      </c>
      <c r="F13" s="9"/>
      <c r="G13" s="7"/>
      <c r="H13" s="8">
        <f>G13*G51</f>
        <v>0</v>
      </c>
      <c r="I13" s="9"/>
      <c r="J13" s="7"/>
      <c r="K13" s="8">
        <f>J13*J51</f>
        <v>0</v>
      </c>
      <c r="L13" s="9"/>
      <c r="M13" s="7"/>
      <c r="N13" s="8">
        <f>M13*M51</f>
        <v>0</v>
      </c>
      <c r="O13" s="6">
        <v>16.339716304359143</v>
      </c>
    </row>
    <row r="14" spans="1:15" ht="14.25">
      <c r="A14" s="5" t="s">
        <v>226</v>
      </c>
      <c r="B14" s="6">
        <f t="shared" si="0"/>
        <v>29.606923710526914</v>
      </c>
      <c r="C14" s="9"/>
      <c r="D14" s="7"/>
      <c r="E14" s="8">
        <f>D14*D51</f>
        <v>0</v>
      </c>
      <c r="F14" s="9"/>
      <c r="G14" s="7">
        <v>1</v>
      </c>
      <c r="H14" s="8">
        <f>G14*G51</f>
        <v>15</v>
      </c>
      <c r="I14" s="9"/>
      <c r="J14" s="7"/>
      <c r="K14" s="8">
        <f>J14*J51</f>
        <v>0</v>
      </c>
      <c r="L14" s="9"/>
      <c r="M14" s="7">
        <v>1</v>
      </c>
      <c r="N14" s="8">
        <f>M14*M51</f>
        <v>17.333333333333332</v>
      </c>
      <c r="O14" s="6">
        <v>61.94025704386024</v>
      </c>
    </row>
    <row r="15" spans="1:15" ht="14.25">
      <c r="A15" s="5" t="s">
        <v>179</v>
      </c>
      <c r="B15" s="6">
        <f t="shared" si="0"/>
        <v>42.87215947015823</v>
      </c>
      <c r="C15" s="9"/>
      <c r="D15" s="7"/>
      <c r="E15" s="8">
        <f>D15*D51</f>
        <v>0</v>
      </c>
      <c r="F15" s="9"/>
      <c r="G15" s="7"/>
      <c r="H15" s="8">
        <f>G15*G51</f>
        <v>0</v>
      </c>
      <c r="I15" s="9"/>
      <c r="J15" s="7"/>
      <c r="K15" s="8">
        <f>J15*J51</f>
        <v>0</v>
      </c>
      <c r="L15" s="9"/>
      <c r="M15" s="7"/>
      <c r="N15" s="8">
        <f>M15*M51</f>
        <v>0</v>
      </c>
      <c r="O15" s="6">
        <v>42.87215947015823</v>
      </c>
    </row>
    <row r="16" spans="1:15" ht="14.25">
      <c r="A16" s="5" t="s">
        <v>180</v>
      </c>
      <c r="B16" s="6">
        <f t="shared" si="0"/>
        <v>81.94865719110607</v>
      </c>
      <c r="C16" s="9"/>
      <c r="D16" s="7">
        <v>1</v>
      </c>
      <c r="E16" s="8">
        <f>D16*D51</f>
        <v>12.461538461538462</v>
      </c>
      <c r="F16" s="9"/>
      <c r="G16" s="7"/>
      <c r="H16" s="8">
        <f>G16*G51</f>
        <v>0</v>
      </c>
      <c r="I16" s="9"/>
      <c r="J16" s="7"/>
      <c r="K16" s="8">
        <f>J16*J51</f>
        <v>0</v>
      </c>
      <c r="L16" s="9"/>
      <c r="M16" s="7"/>
      <c r="N16" s="8">
        <f>M16*M51</f>
        <v>0</v>
      </c>
      <c r="O16" s="6">
        <v>94.41019565264453</v>
      </c>
    </row>
    <row r="17" spans="1:15" ht="14.25">
      <c r="A17" s="5" t="s">
        <v>181</v>
      </c>
      <c r="B17" s="6">
        <f t="shared" si="0"/>
        <v>20.87510612721335</v>
      </c>
      <c r="C17" s="9"/>
      <c r="D17" s="7"/>
      <c r="E17" s="8">
        <f>D17*D51</f>
        <v>0</v>
      </c>
      <c r="F17" s="9"/>
      <c r="G17" s="7"/>
      <c r="H17" s="8">
        <f>G17*G51</f>
        <v>0</v>
      </c>
      <c r="I17" s="9"/>
      <c r="J17" s="7"/>
      <c r="K17" s="8">
        <f>J17*J51</f>
        <v>0</v>
      </c>
      <c r="L17" s="9"/>
      <c r="M17" s="7"/>
      <c r="N17" s="8">
        <f>M17*M51</f>
        <v>0</v>
      </c>
      <c r="O17" s="6">
        <v>20.87510612721335</v>
      </c>
    </row>
    <row r="18" spans="1:15" ht="14.25">
      <c r="A18" s="5" t="s">
        <v>182</v>
      </c>
      <c r="B18" s="6">
        <f t="shared" si="0"/>
        <v>1461.4767024469909</v>
      </c>
      <c r="C18" s="9"/>
      <c r="D18" s="7">
        <v>1</v>
      </c>
      <c r="E18" s="8">
        <f>D18*D51</f>
        <v>12.461538461538462</v>
      </c>
      <c r="F18" s="9">
        <v>322</v>
      </c>
      <c r="G18" s="7">
        <v>1</v>
      </c>
      <c r="H18" s="8">
        <f>G18*G51</f>
        <v>15</v>
      </c>
      <c r="I18" s="9"/>
      <c r="J18" s="7">
        <v>1</v>
      </c>
      <c r="K18" s="8">
        <f>J18*J51</f>
        <v>25</v>
      </c>
      <c r="L18" s="9">
        <v>495</v>
      </c>
      <c r="M18" s="7">
        <v>1</v>
      </c>
      <c r="N18" s="8">
        <f>M18*M51</f>
        <v>17.333333333333332</v>
      </c>
      <c r="O18" s="6">
        <v>714.2715742418627</v>
      </c>
    </row>
    <row r="19" spans="1:15" ht="14.25">
      <c r="A19" s="5" t="s">
        <v>227</v>
      </c>
      <c r="B19" s="6">
        <f t="shared" si="0"/>
        <v>18.68667115358729</v>
      </c>
      <c r="C19" s="9"/>
      <c r="D19" s="7"/>
      <c r="E19" s="8">
        <f>D19*D51</f>
        <v>0</v>
      </c>
      <c r="F19" s="9"/>
      <c r="G19" s="7">
        <v>1</v>
      </c>
      <c r="H19" s="8">
        <f>G19*G51</f>
        <v>15</v>
      </c>
      <c r="I19" s="9"/>
      <c r="J19" s="7"/>
      <c r="K19" s="8">
        <f>J19*J51</f>
        <v>0</v>
      </c>
      <c r="L19" s="9"/>
      <c r="M19" s="7"/>
      <c r="N19" s="8">
        <f>M19*M51</f>
        <v>0</v>
      </c>
      <c r="O19" s="6">
        <v>33.68667115358729</v>
      </c>
    </row>
    <row r="20" spans="1:15" ht="14.25">
      <c r="A20" s="5" t="s">
        <v>228</v>
      </c>
      <c r="B20" s="6">
        <f t="shared" si="0"/>
        <v>12.014637350953166</v>
      </c>
      <c r="C20" s="9"/>
      <c r="D20" s="7"/>
      <c r="E20" s="8">
        <f>D20*D51</f>
        <v>0</v>
      </c>
      <c r="F20" s="9">
        <v>-46</v>
      </c>
      <c r="G20" s="7">
        <v>1</v>
      </c>
      <c r="H20" s="8">
        <f>G20*G51</f>
        <v>15</v>
      </c>
      <c r="I20" s="9"/>
      <c r="J20" s="7"/>
      <c r="K20" s="8">
        <f>J20*J51</f>
        <v>0</v>
      </c>
      <c r="L20" s="9"/>
      <c r="M20" s="7">
        <v>1</v>
      </c>
      <c r="N20" s="8">
        <f>M20*M51</f>
        <v>17.333333333333332</v>
      </c>
      <c r="O20" s="6">
        <v>90.3479706842865</v>
      </c>
    </row>
    <row r="21" spans="1:15" ht="14.25">
      <c r="A21" s="5" t="s">
        <v>229</v>
      </c>
      <c r="B21" s="6">
        <f t="shared" si="0"/>
        <v>-148.50080541154608</v>
      </c>
      <c r="C21" s="9"/>
      <c r="D21" s="7">
        <v>1</v>
      </c>
      <c r="E21" s="8">
        <f>D21*D51</f>
        <v>12.461538461538462</v>
      </c>
      <c r="F21" s="9">
        <v>-46</v>
      </c>
      <c r="G21" s="7">
        <v>1</v>
      </c>
      <c r="H21" s="8">
        <f>G21*G51</f>
        <v>15</v>
      </c>
      <c r="I21" s="9"/>
      <c r="J21" s="7">
        <v>1</v>
      </c>
      <c r="K21" s="8">
        <f>J21*J51</f>
        <v>25</v>
      </c>
      <c r="L21" s="9">
        <v>-45</v>
      </c>
      <c r="M21" s="7">
        <v>1</v>
      </c>
      <c r="N21" s="8">
        <f>M21*M51</f>
        <v>17.333333333333332</v>
      </c>
      <c r="O21" s="6">
        <v>12.294066383325713</v>
      </c>
    </row>
    <row r="22" spans="1:15" ht="14.25">
      <c r="A22" s="5" t="s">
        <v>230</v>
      </c>
      <c r="B22" s="6">
        <f t="shared" si="0"/>
        <v>57.17730130570861</v>
      </c>
      <c r="C22" s="9"/>
      <c r="D22" s="7"/>
      <c r="E22" s="8">
        <f>D22*D51</f>
        <v>0</v>
      </c>
      <c r="F22" s="9"/>
      <c r="G22" s="7"/>
      <c r="H22" s="8">
        <f>G22*G51</f>
        <v>0</v>
      </c>
      <c r="I22" s="9"/>
      <c r="J22" s="7"/>
      <c r="K22" s="8">
        <f>J22*J51</f>
        <v>0</v>
      </c>
      <c r="L22" s="9"/>
      <c r="M22" s="7"/>
      <c r="N22" s="8">
        <f>M22*M51</f>
        <v>0</v>
      </c>
      <c r="O22" s="6">
        <v>57.17730130570861</v>
      </c>
    </row>
    <row r="23" spans="1:15" ht="14.25">
      <c r="A23" s="5" t="s">
        <v>231</v>
      </c>
      <c r="B23" s="6">
        <f t="shared" si="0"/>
        <v>-5.790074659639867</v>
      </c>
      <c r="C23" s="9"/>
      <c r="D23" s="7"/>
      <c r="E23" s="8">
        <f>D23*D51</f>
        <v>0</v>
      </c>
      <c r="F23" s="9"/>
      <c r="G23" s="7"/>
      <c r="H23" s="8">
        <f>G23*G51</f>
        <v>0</v>
      </c>
      <c r="I23" s="9"/>
      <c r="J23" s="7"/>
      <c r="K23" s="8">
        <f>J23*J51</f>
        <v>0</v>
      </c>
      <c r="L23" s="9"/>
      <c r="M23" s="7"/>
      <c r="N23" s="8">
        <f>M23*M51</f>
        <v>0</v>
      </c>
      <c r="O23" s="6">
        <v>-5.790074659639867</v>
      </c>
    </row>
    <row r="24" spans="1:15" ht="14.25">
      <c r="A24" s="5" t="s">
        <v>232</v>
      </c>
      <c r="B24" s="6">
        <f t="shared" si="0"/>
        <v>30.857252423674893</v>
      </c>
      <c r="C24" s="9"/>
      <c r="D24" s="7"/>
      <c r="E24" s="8">
        <f>D24*D51</f>
        <v>0</v>
      </c>
      <c r="F24" s="9"/>
      <c r="G24" s="7"/>
      <c r="H24" s="8">
        <f>G24*G51</f>
        <v>0</v>
      </c>
      <c r="I24" s="9"/>
      <c r="J24" s="7"/>
      <c r="K24" s="8">
        <f>J24*J51</f>
        <v>0</v>
      </c>
      <c r="L24" s="9">
        <v>-45</v>
      </c>
      <c r="M24" s="7">
        <v>1</v>
      </c>
      <c r="N24" s="8">
        <f>M24*M51</f>
        <v>17.333333333333332</v>
      </c>
      <c r="O24" s="6">
        <v>93.19058575700822</v>
      </c>
    </row>
    <row r="25" spans="1:15" ht="14.25">
      <c r="A25" s="5" t="s">
        <v>233</v>
      </c>
      <c r="B25" s="6">
        <f t="shared" si="0"/>
        <v>93.52630869453046</v>
      </c>
      <c r="C25" s="9"/>
      <c r="D25" s="7"/>
      <c r="E25" s="8">
        <f>D25*D51</f>
        <v>0</v>
      </c>
      <c r="F25" s="9"/>
      <c r="G25" s="7"/>
      <c r="H25" s="8">
        <f>G25*G51</f>
        <v>0</v>
      </c>
      <c r="I25" s="9"/>
      <c r="J25" s="7"/>
      <c r="K25" s="8">
        <f>J25*J51</f>
        <v>0</v>
      </c>
      <c r="L25" s="9"/>
      <c r="M25" s="7"/>
      <c r="N25" s="8">
        <f>M25*M51</f>
        <v>0</v>
      </c>
      <c r="O25" s="6">
        <v>93.52630869453046</v>
      </c>
    </row>
    <row r="26" spans="1:15" ht="14.25">
      <c r="A26" s="5" t="s">
        <v>234</v>
      </c>
      <c r="B26" s="6">
        <f t="shared" si="0"/>
        <v>-6.757332426894543</v>
      </c>
      <c r="C26" s="9"/>
      <c r="D26" s="7"/>
      <c r="E26" s="8">
        <f>D26*D51</f>
        <v>0</v>
      </c>
      <c r="F26" s="9"/>
      <c r="G26" s="7"/>
      <c r="H26" s="8">
        <f>G26*G51</f>
        <v>0</v>
      </c>
      <c r="I26" s="9"/>
      <c r="J26" s="7"/>
      <c r="K26" s="8">
        <f>J26*J51</f>
        <v>0</v>
      </c>
      <c r="L26" s="9"/>
      <c r="M26" s="7">
        <v>1</v>
      </c>
      <c r="N26" s="8">
        <f>M26*M51</f>
        <v>17.333333333333332</v>
      </c>
      <c r="O26" s="6">
        <v>10.57600090643879</v>
      </c>
    </row>
    <row r="27" spans="1:15" ht="14.25">
      <c r="A27" s="5" t="s">
        <v>235</v>
      </c>
      <c r="B27" s="6">
        <f t="shared" si="0"/>
        <v>29.995781238360877</v>
      </c>
      <c r="C27" s="9"/>
      <c r="D27" s="7"/>
      <c r="E27" s="8">
        <f>D27*D51</f>
        <v>0</v>
      </c>
      <c r="F27" s="9"/>
      <c r="G27" s="7"/>
      <c r="H27" s="8">
        <f>G27*G51</f>
        <v>0</v>
      </c>
      <c r="I27" s="9"/>
      <c r="J27" s="7"/>
      <c r="K27" s="8">
        <f>J27*J51</f>
        <v>0</v>
      </c>
      <c r="L27" s="9"/>
      <c r="M27" s="7"/>
      <c r="N27" s="8">
        <f>M27*M51</f>
        <v>0</v>
      </c>
      <c r="O27" s="6">
        <v>29.995781238360877</v>
      </c>
    </row>
    <row r="28" spans="1:16" ht="14.25">
      <c r="A28" s="5" t="s">
        <v>236</v>
      </c>
      <c r="B28" s="6">
        <f t="shared" si="0"/>
        <v>39.2</v>
      </c>
      <c r="C28" s="9"/>
      <c r="D28" s="7"/>
      <c r="E28" s="8">
        <f>D28*D51</f>
        <v>0</v>
      </c>
      <c r="F28" s="9"/>
      <c r="G28" s="7"/>
      <c r="H28" s="8">
        <f>G28*G51</f>
        <v>0</v>
      </c>
      <c r="I28" s="9"/>
      <c r="J28" s="7"/>
      <c r="K28" s="8">
        <f>J28*J51</f>
        <v>0</v>
      </c>
      <c r="L28" s="9"/>
      <c r="M28" s="7"/>
      <c r="N28" s="8">
        <f>M28*M51</f>
        <v>0</v>
      </c>
      <c r="O28" s="6">
        <v>39.2</v>
      </c>
      <c r="P28"/>
    </row>
    <row r="29" spans="1:15" ht="14.25">
      <c r="A29" s="5" t="s">
        <v>193</v>
      </c>
      <c r="B29" s="6">
        <f t="shared" si="0"/>
        <v>43.164678991410085</v>
      </c>
      <c r="C29" s="9"/>
      <c r="D29" s="7"/>
      <c r="E29" s="8">
        <f>D29*D51</f>
        <v>0</v>
      </c>
      <c r="F29" s="9">
        <v>200</v>
      </c>
      <c r="G29" s="7">
        <v>1</v>
      </c>
      <c r="H29" s="8">
        <f>G29*G51</f>
        <v>15</v>
      </c>
      <c r="I29" s="9"/>
      <c r="J29" s="7"/>
      <c r="K29" s="8">
        <f>J29*J51</f>
        <v>0</v>
      </c>
      <c r="L29" s="9">
        <v>-45</v>
      </c>
      <c r="M29" s="7">
        <v>1</v>
      </c>
      <c r="N29" s="8">
        <f>M29*M51</f>
        <v>17.333333333333332</v>
      </c>
      <c r="O29" s="6">
        <v>-79.50198767525659</v>
      </c>
    </row>
    <row r="30" spans="1:15" ht="14.25">
      <c r="A30" s="5" t="s">
        <v>194</v>
      </c>
      <c r="B30" s="6">
        <f t="shared" si="0"/>
        <v>64.071693015475</v>
      </c>
      <c r="C30" s="9"/>
      <c r="D30" s="7"/>
      <c r="E30" s="8">
        <f>D30*D51</f>
        <v>0</v>
      </c>
      <c r="F30" s="9"/>
      <c r="G30" s="7"/>
      <c r="H30" s="8">
        <f>G30*G51</f>
        <v>0</v>
      </c>
      <c r="I30" s="9"/>
      <c r="J30" s="7"/>
      <c r="K30" s="8">
        <f>J30*J51</f>
        <v>0</v>
      </c>
      <c r="L30" s="9"/>
      <c r="M30" s="7"/>
      <c r="N30" s="8">
        <f>M30*M51</f>
        <v>0</v>
      </c>
      <c r="O30" s="6">
        <v>64.071693015475</v>
      </c>
    </row>
    <row r="31" spans="1:15" ht="14.25">
      <c r="A31" s="5" t="s">
        <v>195</v>
      </c>
      <c r="B31" s="6">
        <f t="shared" si="0"/>
        <v>-6.804351241281488</v>
      </c>
      <c r="C31" s="9"/>
      <c r="D31" s="7"/>
      <c r="E31" s="8">
        <f>D31*D51</f>
        <v>0</v>
      </c>
      <c r="F31" s="9"/>
      <c r="G31" s="7"/>
      <c r="H31" s="8">
        <f>G31*G51</f>
        <v>0</v>
      </c>
      <c r="I31" s="9"/>
      <c r="J31" s="7">
        <v>1</v>
      </c>
      <c r="K31" s="8">
        <f>J31*J51</f>
        <v>25</v>
      </c>
      <c r="L31" s="9"/>
      <c r="M31" s="7">
        <v>1</v>
      </c>
      <c r="N31" s="8">
        <f>M31*M51</f>
        <v>17.333333333333332</v>
      </c>
      <c r="O31" s="6">
        <v>35.52898209205184</v>
      </c>
    </row>
    <row r="32" spans="1:15" ht="14.25">
      <c r="A32" s="5" t="s">
        <v>196</v>
      </c>
      <c r="B32" s="6">
        <f t="shared" si="0"/>
        <v>36.53333333333333</v>
      </c>
      <c r="C32" s="9"/>
      <c r="D32" s="7"/>
      <c r="E32" s="8">
        <f>D32*D51</f>
        <v>0</v>
      </c>
      <c r="F32" s="9"/>
      <c r="G32" s="7"/>
      <c r="H32" s="8">
        <f>G32*G51</f>
        <v>0</v>
      </c>
      <c r="I32" s="9"/>
      <c r="J32" s="7"/>
      <c r="K32" s="8">
        <f>J32*J51</f>
        <v>0</v>
      </c>
      <c r="L32" s="9"/>
      <c r="M32" s="7"/>
      <c r="N32" s="8">
        <f>M32*M51</f>
        <v>0</v>
      </c>
      <c r="O32" s="6">
        <v>36.53333333333333</v>
      </c>
    </row>
    <row r="33" spans="1:15" ht="14.25">
      <c r="A33" s="5" t="s">
        <v>197</v>
      </c>
      <c r="B33" s="6">
        <f t="shared" si="0"/>
        <v>89.99840588666181</v>
      </c>
      <c r="C33" s="9"/>
      <c r="D33" s="7"/>
      <c r="E33" s="8">
        <f>D33*D51</f>
        <v>0</v>
      </c>
      <c r="F33" s="9"/>
      <c r="G33" s="7"/>
      <c r="H33" s="8">
        <f>G33*G51</f>
        <v>0</v>
      </c>
      <c r="I33" s="9"/>
      <c r="J33" s="7"/>
      <c r="K33" s="8">
        <f>J33*J51</f>
        <v>0</v>
      </c>
      <c r="L33" s="9"/>
      <c r="M33" s="7"/>
      <c r="N33" s="8">
        <f>M33*M51</f>
        <v>0</v>
      </c>
      <c r="O33" s="6">
        <v>89.99840588666181</v>
      </c>
    </row>
    <row r="34" spans="1:15" ht="14.25">
      <c r="A34" s="5" t="s">
        <v>198</v>
      </c>
      <c r="B34" s="6">
        <f t="shared" si="0"/>
        <v>41.788900834696975</v>
      </c>
      <c r="C34" s="9"/>
      <c r="D34" s="7"/>
      <c r="E34" s="8">
        <f>D34*D51</f>
        <v>0</v>
      </c>
      <c r="F34" s="9"/>
      <c r="G34" s="7"/>
      <c r="H34" s="8">
        <f>G34*G51</f>
        <v>0</v>
      </c>
      <c r="I34" s="9"/>
      <c r="J34" s="7"/>
      <c r="K34" s="8">
        <f>J34*J51</f>
        <v>0</v>
      </c>
      <c r="L34" s="9"/>
      <c r="M34" s="7"/>
      <c r="N34" s="8">
        <f>M34*M51</f>
        <v>0</v>
      </c>
      <c r="O34" s="6">
        <v>41.788900834696975</v>
      </c>
    </row>
    <row r="35" spans="1:15" ht="14.25">
      <c r="A35" s="5" t="s">
        <v>199</v>
      </c>
      <c r="B35" s="6">
        <f t="shared" si="0"/>
        <v>35.41836609980854</v>
      </c>
      <c r="C35" s="9"/>
      <c r="D35" s="7">
        <v>1</v>
      </c>
      <c r="E35" s="8">
        <f>D35*D51</f>
        <v>12.461538461538462</v>
      </c>
      <c r="F35" s="9">
        <v>-46</v>
      </c>
      <c r="G35" s="7">
        <v>1</v>
      </c>
      <c r="H35" s="8">
        <v>1</v>
      </c>
      <c r="I35" s="9"/>
      <c r="J35" s="7">
        <v>1</v>
      </c>
      <c r="K35" s="8">
        <f>J35*J51</f>
        <v>25</v>
      </c>
      <c r="L35" s="9">
        <v>-45</v>
      </c>
      <c r="M35" s="7">
        <v>1</v>
      </c>
      <c r="N35" s="8">
        <f>M35*M51</f>
        <v>17.333333333333332</v>
      </c>
      <c r="O35" s="6">
        <v>182.21323789468033</v>
      </c>
    </row>
    <row r="36" spans="1:15" ht="14.25">
      <c r="A36" s="5" t="s">
        <v>200</v>
      </c>
      <c r="B36" s="6">
        <f t="shared" si="0"/>
        <v>-195.46201235714324</v>
      </c>
      <c r="C36" s="9"/>
      <c r="D36" s="7">
        <v>1</v>
      </c>
      <c r="E36" s="8">
        <f>D36*D51</f>
        <v>12.461538461538462</v>
      </c>
      <c r="F36" s="9">
        <v>-46</v>
      </c>
      <c r="G36" s="7">
        <v>1</v>
      </c>
      <c r="H36" s="8">
        <f>G36*G51</f>
        <v>15</v>
      </c>
      <c r="I36" s="9"/>
      <c r="J36" s="7">
        <v>1</v>
      </c>
      <c r="K36" s="8">
        <f>J36*J51</f>
        <v>25</v>
      </c>
      <c r="L36" s="9">
        <v>-75</v>
      </c>
      <c r="M36" s="7">
        <v>1</v>
      </c>
      <c r="N36" s="8">
        <f>M36*M51</f>
        <v>17.333333333333332</v>
      </c>
      <c r="O36" s="6">
        <v>-4.667140562271442</v>
      </c>
    </row>
    <row r="37" spans="1:15" ht="14.25">
      <c r="A37" s="5" t="s">
        <v>201</v>
      </c>
      <c r="B37" s="6">
        <f>C37-E37+F37-H37+I37-K37+L37-N37+O37</f>
        <v>137.78870654887854</v>
      </c>
      <c r="C37" s="9"/>
      <c r="D37" s="7">
        <v>1</v>
      </c>
      <c r="E37" s="8">
        <f>D37*D51</f>
        <v>12.461538461538462</v>
      </c>
      <c r="F37" s="9"/>
      <c r="G37" s="7">
        <v>1</v>
      </c>
      <c r="H37" s="8">
        <f>G37*G51</f>
        <v>15</v>
      </c>
      <c r="I37" s="9"/>
      <c r="J37" s="7">
        <v>1</v>
      </c>
      <c r="K37" s="8">
        <f>J37*J51</f>
        <v>25</v>
      </c>
      <c r="L37" s="9"/>
      <c r="M37" s="7"/>
      <c r="N37" s="8">
        <f>M37*M51</f>
        <v>0</v>
      </c>
      <c r="O37" s="6">
        <v>190.250245010417</v>
      </c>
    </row>
    <row r="38" spans="1:15" ht="14.25">
      <c r="A38" s="23" t="s">
        <v>202</v>
      </c>
      <c r="B38" s="6">
        <f>C38-E38+F38-H38+I38-K38+L38-N38+O38</f>
        <v>-50.395623984998636</v>
      </c>
      <c r="C38" s="9">
        <v>200</v>
      </c>
      <c r="D38" s="7">
        <v>1</v>
      </c>
      <c r="E38" s="8">
        <f>D38*D51</f>
        <v>12.461538461538462</v>
      </c>
      <c r="F38" s="9">
        <v>-46</v>
      </c>
      <c r="G38" s="7">
        <v>1</v>
      </c>
      <c r="H38" s="8">
        <v>1</v>
      </c>
      <c r="I38" s="9"/>
      <c r="J38" s="7">
        <v>1</v>
      </c>
      <c r="K38" s="8">
        <f>J38*J51</f>
        <v>25</v>
      </c>
      <c r="L38" s="9">
        <v>-75</v>
      </c>
      <c r="M38" s="7">
        <v>1</v>
      </c>
      <c r="N38" s="8">
        <f>M38*M51</f>
        <v>17.333333333333332</v>
      </c>
      <c r="O38" s="6">
        <v>-73.60075219012685</v>
      </c>
    </row>
    <row r="39" spans="1:15" ht="14.25">
      <c r="A39" s="23" t="s">
        <v>203</v>
      </c>
      <c r="B39" s="6">
        <f t="shared" si="0"/>
        <v>-2.135896173657585</v>
      </c>
      <c r="C39" s="9"/>
      <c r="D39" s="7">
        <v>1</v>
      </c>
      <c r="E39" s="8">
        <f>D39*D51</f>
        <v>12.461538461538462</v>
      </c>
      <c r="F39" s="9">
        <v>-46</v>
      </c>
      <c r="G39" s="7">
        <v>1</v>
      </c>
      <c r="H39" s="8">
        <f>G39*G51</f>
        <v>15</v>
      </c>
      <c r="I39" s="9"/>
      <c r="J39" s="7"/>
      <c r="K39" s="8">
        <f>J39*J51</f>
        <v>0</v>
      </c>
      <c r="L39" s="9">
        <v>-75</v>
      </c>
      <c r="M39" s="7">
        <v>1</v>
      </c>
      <c r="N39" s="8">
        <f>M39*M51</f>
        <v>17.333333333333332</v>
      </c>
      <c r="O39" s="6">
        <v>163.6589756212142</v>
      </c>
    </row>
    <row r="40" spans="1:15" ht="14.25">
      <c r="A40" s="23" t="s">
        <v>204</v>
      </c>
      <c r="B40" s="6">
        <f t="shared" si="0"/>
        <v>-156.95283748276495</v>
      </c>
      <c r="C40" s="9"/>
      <c r="D40" s="7">
        <v>1</v>
      </c>
      <c r="E40" s="8">
        <f>D40*D51</f>
        <v>12.461538461538462</v>
      </c>
      <c r="F40" s="9">
        <v>-46</v>
      </c>
      <c r="G40" s="7">
        <v>1</v>
      </c>
      <c r="H40" s="8">
        <v>1</v>
      </c>
      <c r="I40" s="9"/>
      <c r="J40" s="7">
        <v>1</v>
      </c>
      <c r="K40" s="8">
        <f>J40*J51</f>
        <v>25</v>
      </c>
      <c r="L40" s="9">
        <v>-45</v>
      </c>
      <c r="M40" s="7">
        <v>1</v>
      </c>
      <c r="N40" s="8">
        <f>M40*M51</f>
        <v>17.333333333333332</v>
      </c>
      <c r="O40" s="6">
        <v>-10.157965687893153</v>
      </c>
    </row>
    <row r="41" spans="1:15" ht="14.25">
      <c r="A41" s="23" t="s">
        <v>205</v>
      </c>
      <c r="B41" s="6">
        <f t="shared" si="0"/>
        <v>45.51206349206349</v>
      </c>
      <c r="C41" s="9"/>
      <c r="D41" s="7"/>
      <c r="E41" s="8">
        <f>D41*D51</f>
        <v>0</v>
      </c>
      <c r="F41" s="9"/>
      <c r="G41" s="7">
        <v>1</v>
      </c>
      <c r="H41" s="8">
        <v>1</v>
      </c>
      <c r="I41" s="9"/>
      <c r="J41" s="7"/>
      <c r="K41" s="8">
        <f>J41*J51</f>
        <v>0</v>
      </c>
      <c r="L41" s="9"/>
      <c r="M41" s="7"/>
      <c r="N41" s="8">
        <f>M41*M51</f>
        <v>0</v>
      </c>
      <c r="O41" s="6">
        <v>46.51206349206349</v>
      </c>
    </row>
    <row r="42" spans="1:16" ht="14.25">
      <c r="A42" s="23" t="s">
        <v>206</v>
      </c>
      <c r="B42" s="6">
        <f t="shared" si="0"/>
        <v>54.27</v>
      </c>
      <c r="C42" s="9"/>
      <c r="D42" s="7"/>
      <c r="E42" s="8">
        <f>D42*D51</f>
        <v>0</v>
      </c>
      <c r="F42" s="9"/>
      <c r="G42" s="7"/>
      <c r="H42" s="8">
        <v>1</v>
      </c>
      <c r="I42" s="9"/>
      <c r="J42" s="7"/>
      <c r="K42" s="8">
        <f>J42*J51</f>
        <v>0</v>
      </c>
      <c r="L42" s="9"/>
      <c r="M42" s="7"/>
      <c r="N42" s="8">
        <f>M42*M51</f>
        <v>0</v>
      </c>
      <c r="O42" s="6">
        <v>55.27</v>
      </c>
      <c r="P42"/>
    </row>
    <row r="43" spans="1:15" ht="14.25">
      <c r="A43" s="5" t="s">
        <v>207</v>
      </c>
      <c r="B43" s="6">
        <f t="shared" si="0"/>
        <v>14.113894711202542</v>
      </c>
      <c r="C43" s="9"/>
      <c r="D43" s="7"/>
      <c r="E43" s="8">
        <f>D43*D51</f>
        <v>0</v>
      </c>
      <c r="F43" s="9"/>
      <c r="G43" s="7"/>
      <c r="H43" s="8">
        <f>G43*G51</f>
        <v>0</v>
      </c>
      <c r="I43" s="9"/>
      <c r="J43" s="7"/>
      <c r="K43" s="8">
        <f>J43*J51</f>
        <v>0</v>
      </c>
      <c r="L43" s="9"/>
      <c r="M43" s="7"/>
      <c r="N43" s="8">
        <f>M43*M51</f>
        <v>0</v>
      </c>
      <c r="O43" s="6">
        <v>14.113894711202542</v>
      </c>
    </row>
    <row r="44" spans="1:16" ht="14.25">
      <c r="A44" s="5" t="s">
        <v>208</v>
      </c>
      <c r="B44" s="6">
        <f t="shared" si="0"/>
        <v>11.390361365806992</v>
      </c>
      <c r="C44" s="9"/>
      <c r="D44" s="7"/>
      <c r="E44" s="8">
        <f>D44*D51</f>
        <v>0</v>
      </c>
      <c r="F44" s="9"/>
      <c r="G44" s="7"/>
      <c r="H44" s="8">
        <f>G44*G51</f>
        <v>0</v>
      </c>
      <c r="I44" s="9"/>
      <c r="J44" s="7"/>
      <c r="K44" s="8">
        <f>J44*J51</f>
        <v>0</v>
      </c>
      <c r="L44" s="9"/>
      <c r="M44" s="7"/>
      <c r="N44" s="8">
        <f>M44*M51</f>
        <v>0</v>
      </c>
      <c r="O44" s="6">
        <v>11.390361365806992</v>
      </c>
      <c r="P44" s="7"/>
    </row>
    <row r="45" spans="1:15" ht="14.25">
      <c r="A45" s="5" t="s">
        <v>209</v>
      </c>
      <c r="B45" s="6">
        <f t="shared" si="0"/>
        <v>70.07333782025395</v>
      </c>
      <c r="C45" s="9"/>
      <c r="D45" s="7"/>
      <c r="E45" s="8">
        <f>D45*D51</f>
        <v>0</v>
      </c>
      <c r="F45" s="9"/>
      <c r="G45" s="7">
        <v>1</v>
      </c>
      <c r="H45" s="8">
        <f>G45*G51</f>
        <v>15</v>
      </c>
      <c r="I45" s="9"/>
      <c r="J45" s="7"/>
      <c r="K45" s="8">
        <f>J45*J51</f>
        <v>0</v>
      </c>
      <c r="L45" s="9"/>
      <c r="M45" s="7"/>
      <c r="N45" s="8">
        <f>M45*M51</f>
        <v>0</v>
      </c>
      <c r="O45" s="6">
        <v>85.07333782025395</v>
      </c>
    </row>
    <row r="46" spans="1:15" ht="14.25">
      <c r="A46" s="5" t="s">
        <v>210</v>
      </c>
      <c r="B46" s="6">
        <f t="shared" si="0"/>
        <v>-23.772825254178027</v>
      </c>
      <c r="C46" s="9"/>
      <c r="D46" s="7"/>
      <c r="E46" s="8">
        <f>D46*D51</f>
        <v>0</v>
      </c>
      <c r="F46" s="9"/>
      <c r="G46" s="7"/>
      <c r="H46" s="8">
        <f>G46*G51</f>
        <v>0</v>
      </c>
      <c r="I46" s="9"/>
      <c r="J46" s="7"/>
      <c r="K46" s="8">
        <f>J46*J51</f>
        <v>0</v>
      </c>
      <c r="L46" s="9"/>
      <c r="M46" s="7"/>
      <c r="N46" s="8">
        <f>M46*M51</f>
        <v>0</v>
      </c>
      <c r="O46" s="6">
        <v>-23.772825254178027</v>
      </c>
    </row>
    <row r="47" spans="1:15" ht="14.25">
      <c r="A47" s="5" t="s">
        <v>211</v>
      </c>
      <c r="B47" s="6">
        <f t="shared" si="0"/>
        <v>113.58811594202899</v>
      </c>
      <c r="C47" s="9"/>
      <c r="D47" s="7"/>
      <c r="E47" s="8">
        <f>D47*D51</f>
        <v>0</v>
      </c>
      <c r="F47" s="9">
        <v>100</v>
      </c>
      <c r="G47" s="7">
        <v>1</v>
      </c>
      <c r="H47" s="8">
        <f>G47*G51</f>
        <v>15</v>
      </c>
      <c r="I47" s="9"/>
      <c r="J47" s="7"/>
      <c r="K47" s="8">
        <f>J47*J51</f>
        <v>0</v>
      </c>
      <c r="L47" s="9"/>
      <c r="M47" s="7">
        <v>1</v>
      </c>
      <c r="N47" s="8">
        <f>M47*M51</f>
        <v>17.333333333333332</v>
      </c>
      <c r="O47" s="6">
        <v>45.92144927536231</v>
      </c>
    </row>
    <row r="48" spans="1:16" ht="14.25">
      <c r="A48" s="5" t="s">
        <v>212</v>
      </c>
      <c r="B48" s="6">
        <f t="shared" si="0"/>
        <v>40.810790641926516</v>
      </c>
      <c r="C48" s="9"/>
      <c r="E48" s="8">
        <f>D48*D52</f>
        <v>0</v>
      </c>
      <c r="G48" s="18"/>
      <c r="H48" s="8">
        <f>G48*G52</f>
        <v>0</v>
      </c>
      <c r="K48" s="8">
        <f>J48*J51</f>
        <v>0</v>
      </c>
      <c r="M48" s="7"/>
      <c r="N48" s="8">
        <f>M48*M51</f>
        <v>0</v>
      </c>
      <c r="O48" s="6">
        <v>40.810790641926516</v>
      </c>
      <c r="P48"/>
    </row>
    <row r="49" spans="1:15" ht="14.25">
      <c r="A49" s="5" t="s">
        <v>213</v>
      </c>
      <c r="B49" s="6">
        <f t="shared" si="0"/>
        <v>20.001195505486116</v>
      </c>
      <c r="C49" s="9"/>
      <c r="D49" s="7"/>
      <c r="E49" s="8">
        <f>D49*D51</f>
        <v>0</v>
      </c>
      <c r="F49" s="9"/>
      <c r="G49" s="7"/>
      <c r="H49" s="8">
        <f>G49*G51</f>
        <v>0</v>
      </c>
      <c r="I49" s="9"/>
      <c r="J49" s="7"/>
      <c r="K49" s="8">
        <f>J49*J51</f>
        <v>0</v>
      </c>
      <c r="L49" s="9"/>
      <c r="M49" s="7"/>
      <c r="N49" s="8">
        <f>M49*M51</f>
        <v>0</v>
      </c>
      <c r="O49" s="6">
        <v>20.001195505486116</v>
      </c>
    </row>
    <row r="50" spans="1:16" ht="18.75">
      <c r="A50" s="10" t="s">
        <v>214</v>
      </c>
      <c r="B50" s="16">
        <f>SUM(B3:B49)</f>
        <v>2910.800254588471</v>
      </c>
      <c r="C50" s="9"/>
      <c r="D50" s="1">
        <f>SUM(D3:D49)</f>
        <v>13</v>
      </c>
      <c r="E50" s="8">
        <f>SUM(E53:E55)</f>
        <v>162</v>
      </c>
      <c r="F50" s="1"/>
      <c r="G50" s="1">
        <f>SUM(G3:G49)</f>
        <v>20</v>
      </c>
      <c r="H50" s="8">
        <f>SUM(H53:H55)</f>
        <v>300</v>
      </c>
      <c r="I50" s="1"/>
      <c r="J50" s="1">
        <f>SUM(J3:J49)</f>
        <v>12</v>
      </c>
      <c r="K50" s="8">
        <f>SUM(K53:K55)</f>
        <v>300</v>
      </c>
      <c r="L50" s="1"/>
      <c r="M50" s="1">
        <f>SUM(M3:M49)</f>
        <v>18</v>
      </c>
      <c r="N50" s="8">
        <f>SUM(N53:N55)</f>
        <v>312</v>
      </c>
      <c r="O50" s="14">
        <f>SUM(O3:O49)</f>
        <v>2629.800254588471</v>
      </c>
      <c r="P50" s="14">
        <v>587</v>
      </c>
    </row>
    <row r="51" spans="1:14" ht="14.25">
      <c r="A51" s="1" t="s">
        <v>237</v>
      </c>
      <c r="C51" s="1"/>
      <c r="D51" s="15">
        <f>IF(D50=0,0,E50/D50)</f>
        <v>12.461538461538462</v>
      </c>
      <c r="E51" s="11"/>
      <c r="F51" s="1"/>
      <c r="G51" s="15">
        <f>IF(G50=0,0,H50/G50)</f>
        <v>15</v>
      </c>
      <c r="H51" s="11"/>
      <c r="I51" s="1"/>
      <c r="J51" s="15">
        <f>IF(J50=0,0,K50/J50)</f>
        <v>25</v>
      </c>
      <c r="K51" s="11"/>
      <c r="L51" s="1"/>
      <c r="M51" s="15">
        <f>IF(M50=0,0,N50/M50)</f>
        <v>17.333333333333332</v>
      </c>
      <c r="N51" s="11"/>
    </row>
    <row r="52" spans="3:16" ht="14.25" customHeight="1" thickBot="1">
      <c r="C52" s="1">
        <f>SUM(C3:C49)</f>
        <v>800</v>
      </c>
      <c r="D52" s="1"/>
      <c r="E52" s="11"/>
      <c r="F52" s="1">
        <f>SUM(F3:F49)</f>
        <v>300</v>
      </c>
      <c r="G52" s="1"/>
      <c r="H52" s="11"/>
      <c r="I52" s="1">
        <f>SUM(I3:I49)</f>
        <v>0</v>
      </c>
      <c r="J52" s="1"/>
      <c r="K52" s="11"/>
      <c r="L52" s="1">
        <f>SUM(L4:L49)</f>
        <v>200</v>
      </c>
      <c r="M52" s="1"/>
      <c r="N52" s="11"/>
      <c r="P52" s="55"/>
    </row>
    <row r="53" spans="3:16" ht="14.25">
      <c r="C53" s="52" t="s">
        <v>216</v>
      </c>
      <c r="D53" s="53"/>
      <c r="E53" s="12">
        <v>150</v>
      </c>
      <c r="F53" s="52" t="s">
        <v>216</v>
      </c>
      <c r="G53" s="53"/>
      <c r="H53" s="12">
        <v>300</v>
      </c>
      <c r="I53" s="52" t="s">
        <v>216</v>
      </c>
      <c r="J53" s="53"/>
      <c r="K53" s="12">
        <v>300</v>
      </c>
      <c r="L53" s="52" t="s">
        <v>216</v>
      </c>
      <c r="M53" s="53"/>
      <c r="N53" s="12">
        <v>300</v>
      </c>
      <c r="P53" s="55"/>
    </row>
    <row r="54" spans="3:16" ht="14.25">
      <c r="C54" s="54" t="s">
        <v>217</v>
      </c>
      <c r="D54" s="33"/>
      <c r="E54" s="8"/>
      <c r="F54" s="54" t="s">
        <v>217</v>
      </c>
      <c r="G54" s="33"/>
      <c r="H54" s="8"/>
      <c r="I54" s="54" t="s">
        <v>217</v>
      </c>
      <c r="J54" s="33"/>
      <c r="L54" s="54" t="s">
        <v>217</v>
      </c>
      <c r="M54" s="33"/>
      <c r="N54" s="8"/>
      <c r="P54" s="55"/>
    </row>
    <row r="55" spans="3:16" ht="15" thickBot="1">
      <c r="C55" s="34" t="s">
        <v>218</v>
      </c>
      <c r="D55" s="35"/>
      <c r="E55" s="13">
        <v>12</v>
      </c>
      <c r="F55" s="34" t="s">
        <v>218</v>
      </c>
      <c r="G55" s="35"/>
      <c r="H55" s="13">
        <v>0</v>
      </c>
      <c r="I55" s="34" t="s">
        <v>218</v>
      </c>
      <c r="J55" s="35"/>
      <c r="K55" s="8">
        <v>0</v>
      </c>
      <c r="L55" s="34" t="s">
        <v>218</v>
      </c>
      <c r="M55" s="35"/>
      <c r="N55" s="13">
        <v>12</v>
      </c>
      <c r="P55" s="55"/>
    </row>
    <row r="56" spans="2:16" ht="14.25" customHeight="1" thickBot="1">
      <c r="B56" s="18"/>
      <c r="C56" s="1"/>
      <c r="D56" s="1"/>
      <c r="E56" s="11"/>
      <c r="F56" s="1"/>
      <c r="G56" s="1"/>
      <c r="H56" s="11"/>
      <c r="I56" s="1"/>
      <c r="J56" s="1"/>
      <c r="K56" s="11"/>
      <c r="L56" s="1"/>
      <c r="M56" s="1"/>
      <c r="N56" s="11"/>
      <c r="P56" s="55"/>
    </row>
    <row r="57" spans="3:16" ht="14.25" customHeight="1">
      <c r="C57" s="40" t="s">
        <v>238</v>
      </c>
      <c r="D57" s="41"/>
      <c r="E57" s="42"/>
      <c r="F57" s="40" t="s">
        <v>239</v>
      </c>
      <c r="G57" s="41"/>
      <c r="H57" s="42"/>
      <c r="I57" s="40"/>
      <c r="J57" s="41"/>
      <c r="K57" s="42"/>
      <c r="L57" s="40" t="s">
        <v>240</v>
      </c>
      <c r="M57" s="41"/>
      <c r="N57" s="42"/>
      <c r="P57" s="55"/>
    </row>
    <row r="58" spans="3:16" ht="14.25">
      <c r="C58" s="43"/>
      <c r="D58" s="44"/>
      <c r="E58" s="45"/>
      <c r="F58" s="43"/>
      <c r="G58" s="44"/>
      <c r="H58" s="45"/>
      <c r="I58" s="43"/>
      <c r="J58" s="44"/>
      <c r="K58" s="45"/>
      <c r="L58" s="43"/>
      <c r="M58" s="44"/>
      <c r="N58" s="45"/>
      <c r="P58" s="55"/>
    </row>
    <row r="59" spans="3:16" ht="14.25">
      <c r="C59" s="43"/>
      <c r="D59" s="44"/>
      <c r="E59" s="45"/>
      <c r="F59" s="43"/>
      <c r="G59" s="44"/>
      <c r="H59" s="45"/>
      <c r="I59" s="43"/>
      <c r="J59" s="44"/>
      <c r="K59" s="45"/>
      <c r="L59" s="43"/>
      <c r="M59" s="44"/>
      <c r="N59" s="45"/>
      <c r="P59" s="55"/>
    </row>
    <row r="60" spans="3:16" ht="14.25">
      <c r="C60" s="43"/>
      <c r="D60" s="44"/>
      <c r="E60" s="45"/>
      <c r="F60" s="43"/>
      <c r="G60" s="44"/>
      <c r="H60" s="45"/>
      <c r="I60" s="43"/>
      <c r="J60" s="44"/>
      <c r="K60" s="45"/>
      <c r="L60" s="43"/>
      <c r="M60" s="44"/>
      <c r="N60" s="45"/>
      <c r="P60" s="55"/>
    </row>
    <row r="61" spans="3:16" ht="203.25" customHeight="1">
      <c r="C61" s="43"/>
      <c r="D61" s="44"/>
      <c r="E61" s="45"/>
      <c r="F61" s="43"/>
      <c r="G61" s="44"/>
      <c r="H61" s="45"/>
      <c r="I61" s="43"/>
      <c r="J61" s="44"/>
      <c r="K61" s="45"/>
      <c r="L61" s="43"/>
      <c r="M61" s="44"/>
      <c r="N61" s="45"/>
      <c r="P61" s="55"/>
    </row>
    <row r="62" spans="3:14" ht="70.5" customHeight="1" thickBot="1">
      <c r="C62" s="46"/>
      <c r="D62" s="47"/>
      <c r="E62" s="48"/>
      <c r="F62" s="46"/>
      <c r="G62" s="47"/>
      <c r="H62" s="48"/>
      <c r="I62" s="46"/>
      <c r="J62" s="47"/>
      <c r="K62" s="48"/>
      <c r="L62" s="46"/>
      <c r="M62" s="47"/>
      <c r="N62" s="48"/>
    </row>
    <row r="63" ht="14.25">
      <c r="B63" s="18"/>
    </row>
  </sheetData>
  <mergeCells count="25">
    <mergeCell ref="C54:D54"/>
    <mergeCell ref="C55:D55"/>
    <mergeCell ref="A1:A2"/>
    <mergeCell ref="B1:B2"/>
    <mergeCell ref="C1:E1"/>
    <mergeCell ref="C53:D53"/>
    <mergeCell ref="P52:P61"/>
    <mergeCell ref="I1:K1"/>
    <mergeCell ref="L1:N1"/>
    <mergeCell ref="O1:O2"/>
    <mergeCell ref="P1:P2"/>
    <mergeCell ref="I53:J53"/>
    <mergeCell ref="L53:M53"/>
    <mergeCell ref="L55:M55"/>
    <mergeCell ref="I57:K62"/>
    <mergeCell ref="F57:H62"/>
    <mergeCell ref="C57:E62"/>
    <mergeCell ref="L57:N62"/>
    <mergeCell ref="F1:H1"/>
    <mergeCell ref="F53:G53"/>
    <mergeCell ref="F54:G54"/>
    <mergeCell ref="I54:J54"/>
    <mergeCell ref="L54:M54"/>
    <mergeCell ref="F55:G55"/>
    <mergeCell ref="I55:J5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63"/>
  <sheetViews>
    <sheetView zoomScale="85" zoomScaleNormal="85" workbookViewId="0" topLeftCell="A10">
      <selection activeCell="G35" sqref="G35"/>
    </sheetView>
  </sheetViews>
  <sheetFormatPr defaultColWidth="9.00390625" defaultRowHeight="14.25"/>
  <cols>
    <col min="1" max="1" width="13.875" style="1" customWidth="1"/>
    <col min="2" max="2" width="16.50390625" style="0" bestFit="1" customWidth="1"/>
    <col min="3" max="3" width="5.50390625" style="0" bestFit="1" customWidth="1"/>
    <col min="4" max="4" width="8.50390625" style="0" bestFit="1" customWidth="1"/>
    <col min="5" max="5" width="10.00390625" style="0" bestFit="1" customWidth="1"/>
    <col min="6" max="6" width="5.875" style="0" bestFit="1" customWidth="1"/>
    <col min="7" max="7" width="8.50390625" style="0" bestFit="1" customWidth="1"/>
    <col min="8" max="8" width="11.625" style="0" bestFit="1" customWidth="1"/>
    <col min="9" max="9" width="6.875" style="0" bestFit="1" customWidth="1"/>
    <col min="10" max="10" width="8.50390625" style="0" bestFit="1" customWidth="1"/>
    <col min="11" max="11" width="10.00390625" style="0" bestFit="1" customWidth="1"/>
    <col min="12" max="12" width="6.875" style="0" bestFit="1" customWidth="1"/>
    <col min="13" max="13" width="8.50390625" style="0" bestFit="1" customWidth="1"/>
    <col min="14" max="14" width="10.00390625" style="0" bestFit="1" customWidth="1"/>
    <col min="15" max="15" width="13.875" style="14" bestFit="1" customWidth="1"/>
    <col min="16" max="16" width="10.00390625" style="1" bestFit="1" customWidth="1"/>
  </cols>
  <sheetData>
    <row r="1" spans="1:16" ht="14.25">
      <c r="A1" s="36" t="s">
        <v>13</v>
      </c>
      <c r="B1" s="56" t="s">
        <v>241</v>
      </c>
      <c r="C1" s="49">
        <v>40219</v>
      </c>
      <c r="D1" s="50"/>
      <c r="E1" s="51"/>
      <c r="F1" s="49">
        <v>40226</v>
      </c>
      <c r="G1" s="50"/>
      <c r="H1" s="51"/>
      <c r="I1" s="49">
        <v>40233</v>
      </c>
      <c r="J1" s="50"/>
      <c r="K1" s="51"/>
      <c r="L1" s="49">
        <v>40237</v>
      </c>
      <c r="M1" s="50"/>
      <c r="N1" s="51"/>
      <c r="O1" s="37" t="s">
        <v>164</v>
      </c>
      <c r="P1" s="36" t="s">
        <v>165</v>
      </c>
    </row>
    <row r="2" spans="1:16" ht="14.25">
      <c r="A2" s="36"/>
      <c r="B2" s="56"/>
      <c r="C2" s="4" t="s">
        <v>2</v>
      </c>
      <c r="D2" s="2" t="s">
        <v>3</v>
      </c>
      <c r="E2" s="3" t="s">
        <v>166</v>
      </c>
      <c r="F2" s="4" t="s">
        <v>2</v>
      </c>
      <c r="G2" s="2" t="s">
        <v>3</v>
      </c>
      <c r="H2" s="3" t="s">
        <v>4</v>
      </c>
      <c r="I2" s="4" t="s">
        <v>2</v>
      </c>
      <c r="J2" s="2" t="s">
        <v>3</v>
      </c>
      <c r="K2" s="3" t="s">
        <v>4</v>
      </c>
      <c r="L2" s="4" t="s">
        <v>2</v>
      </c>
      <c r="M2" s="2" t="s">
        <v>3</v>
      </c>
      <c r="N2" s="3" t="s">
        <v>4</v>
      </c>
      <c r="O2" s="37"/>
      <c r="P2" s="36"/>
    </row>
    <row r="3" spans="1:15" ht="14.25">
      <c r="A3" s="5" t="s">
        <v>167</v>
      </c>
      <c r="B3" s="6">
        <f aca="true" t="shared" si="0" ref="B3:B49">C3-E3+F3-H3+I3-K3+L3-N3+O3</f>
        <v>-14.760876873459331</v>
      </c>
      <c r="C3" s="9"/>
      <c r="D3" s="7"/>
      <c r="E3" s="8">
        <f>D3*D51</f>
        <v>0</v>
      </c>
      <c r="F3" s="9"/>
      <c r="G3" s="7"/>
      <c r="H3" s="8">
        <f>G3*G51</f>
        <v>0</v>
      </c>
      <c r="I3" s="9"/>
      <c r="J3" s="7"/>
      <c r="K3" s="8">
        <f>J3*J51</f>
        <v>0</v>
      </c>
      <c r="L3" s="9"/>
      <c r="M3" s="7"/>
      <c r="N3" s="8">
        <f>M3*M51</f>
        <v>0</v>
      </c>
      <c r="O3" s="6">
        <v>-14.760876873459331</v>
      </c>
    </row>
    <row r="4" spans="1:15" ht="14.25">
      <c r="A4" s="5" t="s">
        <v>168</v>
      </c>
      <c r="B4" s="6">
        <f t="shared" si="0"/>
        <v>8.743612115155585</v>
      </c>
      <c r="C4" s="9"/>
      <c r="D4" s="7"/>
      <c r="E4" s="8">
        <f>D4*D51</f>
        <v>0</v>
      </c>
      <c r="F4" s="9"/>
      <c r="G4" s="7"/>
      <c r="H4" s="8">
        <f>G4*G51</f>
        <v>0</v>
      </c>
      <c r="I4" s="9"/>
      <c r="J4" s="7"/>
      <c r="K4" s="8">
        <f>J4*J51</f>
        <v>0</v>
      </c>
      <c r="L4" s="9"/>
      <c r="M4" s="7">
        <v>1</v>
      </c>
      <c r="N4" s="8">
        <f>M4*M51</f>
        <v>19.5</v>
      </c>
      <c r="O4" s="6">
        <v>28.243612115155585</v>
      </c>
    </row>
    <row r="5" spans="1:15" ht="14.25">
      <c r="A5" s="5" t="s">
        <v>224</v>
      </c>
      <c r="B5" s="6">
        <f t="shared" si="0"/>
        <v>27.88997981765523</v>
      </c>
      <c r="C5" s="9"/>
      <c r="D5" s="7"/>
      <c r="E5" s="8">
        <f>D5*D51</f>
        <v>0</v>
      </c>
      <c r="F5" s="9"/>
      <c r="G5" s="7">
        <v>1</v>
      </c>
      <c r="H5" s="8">
        <f>G5*G51</f>
        <v>16.666666666666668</v>
      </c>
      <c r="I5" s="9"/>
      <c r="J5" s="7"/>
      <c r="K5" s="8">
        <f>J5*J51</f>
        <v>0</v>
      </c>
      <c r="L5" s="9"/>
      <c r="M5" s="7">
        <v>1</v>
      </c>
      <c r="N5" s="8">
        <f>M5*M51</f>
        <v>19.5</v>
      </c>
      <c r="O5" s="6">
        <v>64.0566464843219</v>
      </c>
    </row>
    <row r="6" spans="1:15" ht="14.25">
      <c r="A6" s="5" t="s">
        <v>225</v>
      </c>
      <c r="B6" s="6">
        <f t="shared" si="0"/>
        <v>139.4197464104747</v>
      </c>
      <c r="C6" s="9"/>
      <c r="D6" s="7"/>
      <c r="E6" s="8">
        <f>D6*D51</f>
        <v>0</v>
      </c>
      <c r="F6" s="9"/>
      <c r="G6" s="7">
        <v>1</v>
      </c>
      <c r="H6" s="8">
        <f>G6*G51</f>
        <v>16.666666666666668</v>
      </c>
      <c r="I6" s="9"/>
      <c r="J6" s="7"/>
      <c r="K6" s="8">
        <f>J6*J51</f>
        <v>0</v>
      </c>
      <c r="L6" s="9"/>
      <c r="M6" s="7"/>
      <c r="N6" s="8">
        <f>M6*M51</f>
        <v>0</v>
      </c>
      <c r="O6" s="6">
        <v>156.08641307714134</v>
      </c>
    </row>
    <row r="7" spans="1:15" ht="14.25">
      <c r="A7" s="5" t="s">
        <v>242</v>
      </c>
      <c r="B7" s="6">
        <f t="shared" si="0"/>
        <v>8.752691164453921</v>
      </c>
      <c r="C7" s="9"/>
      <c r="D7" s="7"/>
      <c r="E7" s="8">
        <f>D7*D51</f>
        <v>0</v>
      </c>
      <c r="F7" s="9"/>
      <c r="G7" s="7">
        <v>1</v>
      </c>
      <c r="H7" s="8">
        <f>G7*G51</f>
        <v>16.666666666666668</v>
      </c>
      <c r="I7" s="9"/>
      <c r="J7" s="7"/>
      <c r="K7" s="8">
        <f>J7*J51</f>
        <v>0</v>
      </c>
      <c r="L7" s="9"/>
      <c r="M7" s="7">
        <v>1</v>
      </c>
      <c r="N7" s="8">
        <f>M7*M51</f>
        <v>19.5</v>
      </c>
      <c r="O7" s="6">
        <v>44.91935783112059</v>
      </c>
    </row>
    <row r="8" spans="1:15" ht="14.25">
      <c r="A8" s="5" t="s">
        <v>243</v>
      </c>
      <c r="B8" s="6">
        <f t="shared" si="0"/>
        <v>-21.59100328406828</v>
      </c>
      <c r="C8" s="9"/>
      <c r="D8" s="7">
        <v>1</v>
      </c>
      <c r="E8" s="8">
        <f>D8*D51</f>
        <v>28.2</v>
      </c>
      <c r="F8" s="9"/>
      <c r="G8" s="7">
        <v>1</v>
      </c>
      <c r="H8" s="8">
        <f>G8*G51</f>
        <v>16.666666666666668</v>
      </c>
      <c r="I8" s="9"/>
      <c r="J8" s="7">
        <v>1</v>
      </c>
      <c r="K8" s="8">
        <f>J8*J51</f>
        <v>27.272727272727273</v>
      </c>
      <c r="L8" s="9"/>
      <c r="M8" s="7"/>
      <c r="N8" s="8">
        <f>M8*M51</f>
        <v>0</v>
      </c>
      <c r="O8" s="6">
        <v>50.54839065532566</v>
      </c>
    </row>
    <row r="9" spans="1:15" ht="14.25">
      <c r="A9" s="5" t="s">
        <v>244</v>
      </c>
      <c r="B9" s="6">
        <f t="shared" si="0"/>
        <v>72.21440203990124</v>
      </c>
      <c r="C9" s="9"/>
      <c r="D9" s="7">
        <v>3</v>
      </c>
      <c r="E9" s="8">
        <f>D9*D51</f>
        <v>84.6</v>
      </c>
      <c r="F9" s="9"/>
      <c r="G9" s="7">
        <v>2</v>
      </c>
      <c r="H9" s="8">
        <f>G9*G51</f>
        <v>33.333333333333336</v>
      </c>
      <c r="I9" s="9"/>
      <c r="J9" s="7">
        <v>2</v>
      </c>
      <c r="K9" s="8">
        <f>J9*J51</f>
        <v>54.54545454545455</v>
      </c>
      <c r="L9" s="9"/>
      <c r="M9" s="7">
        <v>2</v>
      </c>
      <c r="N9" s="8">
        <f>M9*M51</f>
        <v>39</v>
      </c>
      <c r="O9" s="6">
        <v>283.69318991868914</v>
      </c>
    </row>
    <row r="10" spans="1:15" ht="14.25">
      <c r="A10" s="5" t="s">
        <v>245</v>
      </c>
      <c r="B10" s="6">
        <f t="shared" si="0"/>
        <v>19.25856900188647</v>
      </c>
      <c r="C10" s="9"/>
      <c r="D10" s="7"/>
      <c r="E10" s="8">
        <f>D10*D51</f>
        <v>0</v>
      </c>
      <c r="F10" s="9"/>
      <c r="G10" s="7">
        <v>1</v>
      </c>
      <c r="H10" s="8">
        <f>G10*G51</f>
        <v>16.666666666666668</v>
      </c>
      <c r="I10" s="9"/>
      <c r="J10" s="7"/>
      <c r="K10" s="8">
        <f>J10*J51</f>
        <v>0</v>
      </c>
      <c r="L10" s="9"/>
      <c r="M10" s="7">
        <v>1</v>
      </c>
      <c r="N10" s="8">
        <f>M10*M51</f>
        <v>19.5</v>
      </c>
      <c r="O10" s="6">
        <v>55.42523566855314</v>
      </c>
    </row>
    <row r="11" spans="1:15" ht="14.25">
      <c r="A11" s="5" t="s">
        <v>246</v>
      </c>
      <c r="B11" s="6">
        <f t="shared" si="0"/>
        <v>25.454296224048733</v>
      </c>
      <c r="C11" s="9"/>
      <c r="D11" s="7"/>
      <c r="E11" s="8">
        <f>D11*D51</f>
        <v>0</v>
      </c>
      <c r="F11" s="9"/>
      <c r="G11" s="7"/>
      <c r="H11" s="8">
        <f>G11*G51</f>
        <v>0</v>
      </c>
      <c r="I11" s="9"/>
      <c r="J11" s="7"/>
      <c r="K11" s="8">
        <f>J11*J51</f>
        <v>0</v>
      </c>
      <c r="L11" s="9"/>
      <c r="M11" s="7"/>
      <c r="N11" s="8">
        <f>M11*M51</f>
        <v>0</v>
      </c>
      <c r="O11" s="6">
        <v>25.454296224048733</v>
      </c>
    </row>
    <row r="12" spans="1:15" ht="14.25">
      <c r="A12" s="5" t="s">
        <v>247</v>
      </c>
      <c r="B12" s="6">
        <f t="shared" si="0"/>
        <v>33.33195960074809</v>
      </c>
      <c r="C12" s="9"/>
      <c r="D12" s="7"/>
      <c r="E12" s="8">
        <f>D12*D51</f>
        <v>0</v>
      </c>
      <c r="F12" s="9"/>
      <c r="G12" s="7"/>
      <c r="H12" s="8">
        <f>G12*G51</f>
        <v>0</v>
      </c>
      <c r="I12" s="9"/>
      <c r="J12" s="7">
        <v>1</v>
      </c>
      <c r="K12" s="8">
        <f>J12*J51</f>
        <v>27.272727272727273</v>
      </c>
      <c r="L12" s="9"/>
      <c r="M12" s="7"/>
      <c r="N12" s="8">
        <f>M12*M51</f>
        <v>0</v>
      </c>
      <c r="O12" s="6">
        <v>60.604686873475366</v>
      </c>
    </row>
    <row r="13" spans="1:15" ht="14.25">
      <c r="A13" s="5" t="s">
        <v>248</v>
      </c>
      <c r="B13" s="6">
        <f t="shared" si="0"/>
        <v>16.339716304359143</v>
      </c>
      <c r="C13" s="9"/>
      <c r="D13" s="7"/>
      <c r="E13" s="8">
        <f>D13*D51</f>
        <v>0</v>
      </c>
      <c r="F13" s="9"/>
      <c r="G13" s="7"/>
      <c r="H13" s="8">
        <f>G13*G51</f>
        <v>0</v>
      </c>
      <c r="I13" s="9"/>
      <c r="J13" s="7"/>
      <c r="K13" s="8">
        <f>J13*J51</f>
        <v>0</v>
      </c>
      <c r="L13" s="9"/>
      <c r="M13" s="7"/>
      <c r="N13" s="8">
        <f>M13*M51</f>
        <v>0</v>
      </c>
      <c r="O13" s="6">
        <v>16.339716304359143</v>
      </c>
    </row>
    <row r="14" spans="1:15" ht="14.25">
      <c r="A14" s="5" t="s">
        <v>226</v>
      </c>
      <c r="B14" s="6">
        <f t="shared" si="0"/>
        <v>-14.332470228867024</v>
      </c>
      <c r="C14" s="9"/>
      <c r="D14" s="7"/>
      <c r="E14" s="8">
        <f>D14*D51</f>
        <v>0</v>
      </c>
      <c r="F14" s="9"/>
      <c r="G14" s="7">
        <v>1</v>
      </c>
      <c r="H14" s="8">
        <f>G14*G51</f>
        <v>16.666666666666668</v>
      </c>
      <c r="I14" s="9"/>
      <c r="J14" s="7">
        <v>1</v>
      </c>
      <c r="K14" s="8">
        <f>J14*J51</f>
        <v>27.272727272727273</v>
      </c>
      <c r="L14" s="9"/>
      <c r="M14" s="7"/>
      <c r="N14" s="8">
        <f>M14*M51</f>
        <v>0</v>
      </c>
      <c r="O14" s="6">
        <v>29.606923710526914</v>
      </c>
    </row>
    <row r="15" spans="1:15" ht="14.25">
      <c r="A15" s="5" t="s">
        <v>179</v>
      </c>
      <c r="B15" s="6">
        <f t="shared" si="0"/>
        <v>23.37215947015823</v>
      </c>
      <c r="C15" s="9"/>
      <c r="D15" s="7"/>
      <c r="E15" s="8">
        <f>D15*D51</f>
        <v>0</v>
      </c>
      <c r="F15" s="9"/>
      <c r="G15" s="7"/>
      <c r="H15" s="8">
        <f>G15*G51</f>
        <v>0</v>
      </c>
      <c r="I15" s="9"/>
      <c r="J15" s="7"/>
      <c r="K15" s="8">
        <f>J15*J51</f>
        <v>0</v>
      </c>
      <c r="L15" s="9"/>
      <c r="M15" s="7">
        <v>1</v>
      </c>
      <c r="N15" s="8">
        <f>M15*M51</f>
        <v>19.5</v>
      </c>
      <c r="O15" s="6">
        <v>42.87215947015823</v>
      </c>
    </row>
    <row r="16" spans="1:15" ht="14.25">
      <c r="A16" s="5" t="s">
        <v>249</v>
      </c>
      <c r="B16" s="6">
        <f t="shared" si="0"/>
        <v>54.67592991837879</v>
      </c>
      <c r="C16" s="9"/>
      <c r="D16" s="7"/>
      <c r="E16" s="8">
        <f>D16*D51</f>
        <v>0</v>
      </c>
      <c r="F16" s="9"/>
      <c r="G16" s="7"/>
      <c r="H16" s="8">
        <f>G16*G51</f>
        <v>0</v>
      </c>
      <c r="I16" s="9"/>
      <c r="J16" s="7">
        <v>1</v>
      </c>
      <c r="K16" s="8">
        <f>J16*J51</f>
        <v>27.272727272727273</v>
      </c>
      <c r="L16" s="9"/>
      <c r="M16" s="7"/>
      <c r="N16" s="8">
        <f>M16*M51</f>
        <v>0</v>
      </c>
      <c r="O16" s="6">
        <v>81.94865719110607</v>
      </c>
    </row>
    <row r="17" spans="1:15" ht="14.25">
      <c r="A17" s="5" t="s">
        <v>250</v>
      </c>
      <c r="B17" s="6">
        <f t="shared" si="0"/>
        <v>4.208439460546682</v>
      </c>
      <c r="C17" s="9"/>
      <c r="D17" s="7"/>
      <c r="E17" s="8">
        <f>D17*D51</f>
        <v>0</v>
      </c>
      <c r="F17" s="9"/>
      <c r="G17" s="7">
        <v>1</v>
      </c>
      <c r="H17" s="8">
        <f>G17*G51</f>
        <v>16.666666666666668</v>
      </c>
      <c r="I17" s="9"/>
      <c r="J17" s="7"/>
      <c r="K17" s="8">
        <f>J17*J51</f>
        <v>0</v>
      </c>
      <c r="L17" s="9"/>
      <c r="M17" s="7"/>
      <c r="N17" s="8">
        <f>M17*M51</f>
        <v>0</v>
      </c>
      <c r="O17" s="6">
        <v>20.87510612721335</v>
      </c>
    </row>
    <row r="18" spans="1:15" ht="14.25">
      <c r="A18" s="5" t="s">
        <v>182</v>
      </c>
      <c r="B18" s="6">
        <f t="shared" si="0"/>
        <v>96.24336911365754</v>
      </c>
      <c r="C18" s="9"/>
      <c r="D18" s="7">
        <v>2</v>
      </c>
      <c r="E18" s="8">
        <f>D18*D51</f>
        <v>56.4</v>
      </c>
      <c r="F18" s="9">
        <v>244</v>
      </c>
      <c r="G18" s="7">
        <v>2</v>
      </c>
      <c r="H18" s="8">
        <f>G18*G51</f>
        <v>33.333333333333336</v>
      </c>
      <c r="I18" s="9">
        <v>-1500</v>
      </c>
      <c r="J18" s="7"/>
      <c r="K18" s="8">
        <f>J18*J51</f>
        <v>0</v>
      </c>
      <c r="L18" s="9"/>
      <c r="M18" s="7">
        <v>1</v>
      </c>
      <c r="N18" s="8">
        <f>M18*M51</f>
        <v>19.5</v>
      </c>
      <c r="O18" s="6">
        <v>1461.4767024469909</v>
      </c>
    </row>
    <row r="19" spans="1:15" ht="14.25">
      <c r="A19" s="5" t="s">
        <v>227</v>
      </c>
      <c r="B19" s="6">
        <f t="shared" si="0"/>
        <v>18.68667115358729</v>
      </c>
      <c r="C19" s="9"/>
      <c r="D19" s="7"/>
      <c r="E19" s="8">
        <f>D19*D51</f>
        <v>0</v>
      </c>
      <c r="F19" s="9"/>
      <c r="G19" s="7"/>
      <c r="H19" s="8">
        <f>G19*G51</f>
        <v>0</v>
      </c>
      <c r="I19" s="9"/>
      <c r="J19" s="7"/>
      <c r="K19" s="8">
        <f>J19*J51</f>
        <v>0</v>
      </c>
      <c r="L19" s="9"/>
      <c r="M19" s="7"/>
      <c r="N19" s="8">
        <f>M19*M51</f>
        <v>0</v>
      </c>
      <c r="O19" s="6">
        <v>18.68667115358729</v>
      </c>
    </row>
    <row r="20" spans="1:15" ht="14.25">
      <c r="A20" s="5" t="s">
        <v>251</v>
      </c>
      <c r="B20" s="6">
        <f t="shared" si="0"/>
        <v>-7.485362649046834</v>
      </c>
      <c r="C20" s="9"/>
      <c r="D20" s="7"/>
      <c r="E20" s="8">
        <f>D20*D51</f>
        <v>0</v>
      </c>
      <c r="F20" s="9"/>
      <c r="G20" s="7"/>
      <c r="H20" s="8">
        <f>G20*G51</f>
        <v>0</v>
      </c>
      <c r="I20" s="9"/>
      <c r="J20" s="7"/>
      <c r="K20" s="8">
        <f>J20*J51</f>
        <v>0</v>
      </c>
      <c r="L20" s="9"/>
      <c r="M20" s="7">
        <v>1</v>
      </c>
      <c r="N20" s="8">
        <f>M20*M51</f>
        <v>19.5</v>
      </c>
      <c r="O20" s="6">
        <v>12.014637350953166</v>
      </c>
    </row>
    <row r="21" spans="1:15" ht="14.25">
      <c r="A21" s="5" t="s">
        <v>229</v>
      </c>
      <c r="B21" s="6">
        <f t="shared" si="0"/>
        <v>-223.47353268427335</v>
      </c>
      <c r="C21" s="9"/>
      <c r="D21" s="7">
        <v>1</v>
      </c>
      <c r="E21" s="8">
        <f>D21*D51</f>
        <v>28.2</v>
      </c>
      <c r="F21" s="9"/>
      <c r="G21" s="7"/>
      <c r="H21" s="8">
        <f>G21*G51</f>
        <v>0</v>
      </c>
      <c r="I21" s="9"/>
      <c r="J21" s="7">
        <v>1</v>
      </c>
      <c r="K21" s="8">
        <f>J21*J51</f>
        <v>27.272727272727273</v>
      </c>
      <c r="L21" s="9"/>
      <c r="M21" s="7">
        <v>1</v>
      </c>
      <c r="N21" s="8">
        <f>M21*M51</f>
        <v>19.5</v>
      </c>
      <c r="O21" s="6">
        <v>-148.50080541154608</v>
      </c>
    </row>
    <row r="22" spans="1:15" ht="14.25">
      <c r="A22" s="5" t="s">
        <v>230</v>
      </c>
      <c r="B22" s="6">
        <f t="shared" si="0"/>
        <v>57.17730130570861</v>
      </c>
      <c r="C22" s="9"/>
      <c r="D22" s="7"/>
      <c r="E22" s="8">
        <f>D22*D51</f>
        <v>0</v>
      </c>
      <c r="F22" s="9"/>
      <c r="G22" s="7"/>
      <c r="H22" s="8">
        <f>G22*G51</f>
        <v>0</v>
      </c>
      <c r="I22" s="9"/>
      <c r="J22" s="7"/>
      <c r="K22" s="8">
        <f>J22*J51</f>
        <v>0</v>
      </c>
      <c r="L22" s="9"/>
      <c r="M22" s="7"/>
      <c r="N22" s="8">
        <f>M22*M51</f>
        <v>0</v>
      </c>
      <c r="O22" s="6">
        <v>57.17730130570861</v>
      </c>
    </row>
    <row r="23" spans="1:15" ht="14.25">
      <c r="A23" s="5" t="s">
        <v>231</v>
      </c>
      <c r="B23" s="6">
        <f t="shared" si="0"/>
        <v>-5.790074659639867</v>
      </c>
      <c r="C23" s="9"/>
      <c r="D23" s="7"/>
      <c r="E23" s="8">
        <f>D23*D51</f>
        <v>0</v>
      </c>
      <c r="F23" s="9"/>
      <c r="G23" s="7"/>
      <c r="H23" s="8">
        <f>G23*G51</f>
        <v>0</v>
      </c>
      <c r="I23" s="9"/>
      <c r="J23" s="7"/>
      <c r="K23" s="8">
        <f>J23*J51</f>
        <v>0</v>
      </c>
      <c r="L23" s="9"/>
      <c r="M23" s="7"/>
      <c r="N23" s="8">
        <f>M23*M51</f>
        <v>0</v>
      </c>
      <c r="O23" s="6">
        <v>-5.790074659639867</v>
      </c>
    </row>
    <row r="24" spans="1:15" ht="14.25">
      <c r="A24" s="5" t="s">
        <v>232</v>
      </c>
      <c r="B24" s="6">
        <f t="shared" si="0"/>
        <v>30.857252423674893</v>
      </c>
      <c r="C24" s="9"/>
      <c r="D24" s="7"/>
      <c r="E24" s="8">
        <f>D24*D51</f>
        <v>0</v>
      </c>
      <c r="F24" s="9"/>
      <c r="G24" s="7"/>
      <c r="H24" s="8">
        <f>G24*G51</f>
        <v>0</v>
      </c>
      <c r="I24" s="9"/>
      <c r="J24" s="7"/>
      <c r="K24" s="8">
        <f>J24*J51</f>
        <v>0</v>
      </c>
      <c r="L24" s="9"/>
      <c r="M24" s="7"/>
      <c r="N24" s="8">
        <f>M24*M51</f>
        <v>0</v>
      </c>
      <c r="O24" s="6">
        <v>30.857252423674893</v>
      </c>
    </row>
    <row r="25" spans="1:15" ht="14.25">
      <c r="A25" s="5" t="s">
        <v>233</v>
      </c>
      <c r="B25" s="6">
        <f t="shared" si="0"/>
        <v>93.52630869453046</v>
      </c>
      <c r="C25" s="9"/>
      <c r="D25" s="7"/>
      <c r="E25" s="8">
        <f>D25*D51</f>
        <v>0</v>
      </c>
      <c r="F25" s="9"/>
      <c r="G25" s="7"/>
      <c r="H25" s="8">
        <f>G25*G51</f>
        <v>0</v>
      </c>
      <c r="I25" s="9"/>
      <c r="J25" s="7"/>
      <c r="K25" s="8">
        <f>J25*J51</f>
        <v>0</v>
      </c>
      <c r="L25" s="9"/>
      <c r="M25" s="7"/>
      <c r="N25" s="8">
        <f>M25*M51</f>
        <v>0</v>
      </c>
      <c r="O25" s="6">
        <v>93.52630869453046</v>
      </c>
    </row>
    <row r="26" spans="1:15" ht="14.25">
      <c r="A26" s="5" t="s">
        <v>234</v>
      </c>
      <c r="B26" s="6">
        <f t="shared" si="0"/>
        <v>-23.42399909356121</v>
      </c>
      <c r="C26" s="9"/>
      <c r="D26" s="7"/>
      <c r="E26" s="8">
        <f>D26*D51</f>
        <v>0</v>
      </c>
      <c r="F26" s="9"/>
      <c r="G26" s="7">
        <v>1</v>
      </c>
      <c r="H26" s="8">
        <f>G26*G51</f>
        <v>16.666666666666668</v>
      </c>
      <c r="I26" s="9"/>
      <c r="J26" s="7"/>
      <c r="K26" s="8">
        <f>J26*J51</f>
        <v>0</v>
      </c>
      <c r="L26" s="9"/>
      <c r="M26" s="7"/>
      <c r="N26" s="8">
        <f>M26*M51</f>
        <v>0</v>
      </c>
      <c r="O26" s="6">
        <v>-6.757332426894543</v>
      </c>
    </row>
    <row r="27" spans="1:15" ht="14.25">
      <c r="A27" s="5" t="s">
        <v>235</v>
      </c>
      <c r="B27" s="6">
        <f t="shared" si="0"/>
        <v>29.995781238360877</v>
      </c>
      <c r="C27" s="9"/>
      <c r="D27" s="7"/>
      <c r="E27" s="8">
        <f>D27*D51</f>
        <v>0</v>
      </c>
      <c r="F27" s="9"/>
      <c r="G27" s="7"/>
      <c r="H27" s="8">
        <f>G27*G51</f>
        <v>0</v>
      </c>
      <c r="I27" s="9"/>
      <c r="J27" s="7"/>
      <c r="K27" s="8">
        <f>J27*J51</f>
        <v>0</v>
      </c>
      <c r="L27" s="9"/>
      <c r="M27" s="7"/>
      <c r="N27" s="8">
        <f>M27*M51</f>
        <v>0</v>
      </c>
      <c r="O27" s="6">
        <v>29.995781238360877</v>
      </c>
    </row>
    <row r="28" spans="1:16" ht="14.25">
      <c r="A28" s="5" t="s">
        <v>236</v>
      </c>
      <c r="B28" s="6">
        <f t="shared" si="0"/>
        <v>39.2</v>
      </c>
      <c r="C28" s="9"/>
      <c r="D28" s="7"/>
      <c r="E28" s="8">
        <f>D28*D51</f>
        <v>0</v>
      </c>
      <c r="F28" s="9"/>
      <c r="G28" s="7"/>
      <c r="H28" s="8">
        <f>G28*G51</f>
        <v>0</v>
      </c>
      <c r="I28" s="9"/>
      <c r="J28" s="7"/>
      <c r="K28" s="8">
        <f>J28*J51</f>
        <v>0</v>
      </c>
      <c r="L28" s="9"/>
      <c r="M28" s="7"/>
      <c r="N28" s="8">
        <f>M28*M51</f>
        <v>0</v>
      </c>
      <c r="O28" s="6">
        <v>39.2</v>
      </c>
      <c r="P28"/>
    </row>
    <row r="29" spans="1:15" ht="14.25">
      <c r="A29" s="5" t="s">
        <v>193</v>
      </c>
      <c r="B29" s="6">
        <f t="shared" si="0"/>
        <v>43.164678991410085</v>
      </c>
      <c r="C29" s="9"/>
      <c r="D29" s="7"/>
      <c r="E29" s="8">
        <f>D29*D51</f>
        <v>0</v>
      </c>
      <c r="F29" s="9"/>
      <c r="G29" s="7"/>
      <c r="H29" s="8">
        <f>G29*G51</f>
        <v>0</v>
      </c>
      <c r="I29" s="9"/>
      <c r="J29" s="7"/>
      <c r="K29" s="8">
        <f>J29*J51</f>
        <v>0</v>
      </c>
      <c r="L29" s="9"/>
      <c r="M29" s="7"/>
      <c r="N29" s="8">
        <f>M29*M51</f>
        <v>0</v>
      </c>
      <c r="O29" s="6">
        <v>43.164678991410085</v>
      </c>
    </row>
    <row r="30" spans="1:15" ht="14.25">
      <c r="A30" s="5" t="s">
        <v>194</v>
      </c>
      <c r="B30" s="6">
        <f t="shared" si="0"/>
        <v>64.071693015475</v>
      </c>
      <c r="C30" s="9"/>
      <c r="D30" s="7"/>
      <c r="E30" s="8">
        <f>D30*D51</f>
        <v>0</v>
      </c>
      <c r="F30" s="9"/>
      <c r="G30" s="7"/>
      <c r="H30" s="8">
        <f>G30*G51</f>
        <v>0</v>
      </c>
      <c r="I30" s="9"/>
      <c r="J30" s="7"/>
      <c r="K30" s="8">
        <f>J30*J51</f>
        <v>0</v>
      </c>
      <c r="L30" s="9"/>
      <c r="M30" s="7"/>
      <c r="N30" s="8">
        <f>M30*M51</f>
        <v>0</v>
      </c>
      <c r="O30" s="6">
        <v>64.071693015475</v>
      </c>
    </row>
    <row r="31" spans="1:15" ht="14.25">
      <c r="A31" s="5" t="s">
        <v>195</v>
      </c>
      <c r="B31" s="6">
        <f t="shared" si="0"/>
        <v>-53.57707851400876</v>
      </c>
      <c r="C31" s="9"/>
      <c r="D31" s="7"/>
      <c r="E31" s="8">
        <f>D31*D51</f>
        <v>0</v>
      </c>
      <c r="F31" s="9"/>
      <c r="G31" s="7"/>
      <c r="H31" s="8">
        <f>G31*G51</f>
        <v>0</v>
      </c>
      <c r="I31" s="9"/>
      <c r="J31" s="7">
        <v>1</v>
      </c>
      <c r="K31" s="8">
        <f>J31*J51</f>
        <v>27.272727272727273</v>
      </c>
      <c r="L31" s="9"/>
      <c r="M31" s="7">
        <v>1</v>
      </c>
      <c r="N31" s="8">
        <f>M31*M51</f>
        <v>19.5</v>
      </c>
      <c r="O31" s="6">
        <v>-6.804351241281488</v>
      </c>
    </row>
    <row r="32" spans="1:15" ht="14.25">
      <c r="A32" s="5" t="s">
        <v>196</v>
      </c>
      <c r="B32" s="6">
        <f t="shared" si="0"/>
        <v>36.53333333333333</v>
      </c>
      <c r="C32" s="9"/>
      <c r="D32" s="7"/>
      <c r="E32" s="8">
        <f>D32*D51</f>
        <v>0</v>
      </c>
      <c r="F32" s="9"/>
      <c r="G32" s="7"/>
      <c r="H32" s="8">
        <f>G32*G51</f>
        <v>0</v>
      </c>
      <c r="I32" s="9"/>
      <c r="J32" s="7"/>
      <c r="K32" s="8">
        <f>J32*J51</f>
        <v>0</v>
      </c>
      <c r="L32" s="9"/>
      <c r="M32" s="7"/>
      <c r="N32" s="8">
        <f>M32*M51</f>
        <v>0</v>
      </c>
      <c r="O32" s="6">
        <v>36.53333333333333</v>
      </c>
    </row>
    <row r="33" spans="1:15" ht="14.25">
      <c r="A33" s="5" t="s">
        <v>197</v>
      </c>
      <c r="B33" s="6">
        <f t="shared" si="0"/>
        <v>89.99840588666181</v>
      </c>
      <c r="C33" s="9"/>
      <c r="D33" s="7"/>
      <c r="E33" s="8">
        <f>D33*D51</f>
        <v>0</v>
      </c>
      <c r="F33" s="9"/>
      <c r="G33" s="7"/>
      <c r="H33" s="8">
        <f>G33*G51</f>
        <v>0</v>
      </c>
      <c r="I33" s="9"/>
      <c r="J33" s="7"/>
      <c r="K33" s="8">
        <f>J33*J51</f>
        <v>0</v>
      </c>
      <c r="L33" s="9"/>
      <c r="M33" s="7"/>
      <c r="N33" s="8">
        <f>M33*M51</f>
        <v>0</v>
      </c>
      <c r="O33" s="6">
        <v>89.99840588666181</v>
      </c>
    </row>
    <row r="34" spans="1:15" ht="14.25">
      <c r="A34" s="5" t="s">
        <v>198</v>
      </c>
      <c r="B34" s="6">
        <f t="shared" si="0"/>
        <v>41.788900834696975</v>
      </c>
      <c r="C34" s="9"/>
      <c r="D34" s="7"/>
      <c r="E34" s="8">
        <f>D34*D51</f>
        <v>0</v>
      </c>
      <c r="F34" s="9"/>
      <c r="G34" s="7"/>
      <c r="H34" s="8">
        <f>G34*G51</f>
        <v>0</v>
      </c>
      <c r="I34" s="9"/>
      <c r="J34" s="7"/>
      <c r="K34" s="8">
        <f>J34*J51</f>
        <v>0</v>
      </c>
      <c r="L34" s="9"/>
      <c r="M34" s="7"/>
      <c r="N34" s="8">
        <f>M34*M51</f>
        <v>0</v>
      </c>
      <c r="O34" s="6">
        <v>41.788900834696975</v>
      </c>
    </row>
    <row r="35" spans="1:15" ht="14.25">
      <c r="A35" s="5" t="s">
        <v>199</v>
      </c>
      <c r="B35" s="6">
        <f t="shared" si="0"/>
        <v>255.31230549374794</v>
      </c>
      <c r="C35" s="9"/>
      <c r="D35" s="7"/>
      <c r="E35" s="8">
        <f>D35*D51</f>
        <v>0</v>
      </c>
      <c r="F35" s="9"/>
      <c r="G35" s="7">
        <v>2</v>
      </c>
      <c r="H35" s="8">
        <f>G35*G51</f>
        <v>33.333333333333336</v>
      </c>
      <c r="I35" s="9">
        <v>300</v>
      </c>
      <c r="J35" s="7">
        <v>1</v>
      </c>
      <c r="K35" s="8">
        <f>J35*J51</f>
        <v>27.272727272727273</v>
      </c>
      <c r="L35" s="9"/>
      <c r="M35" s="7">
        <v>1</v>
      </c>
      <c r="N35" s="8">
        <f>M35*M51</f>
        <v>19.5</v>
      </c>
      <c r="O35" s="6">
        <v>35.41836609980854</v>
      </c>
    </row>
    <row r="36" spans="1:15" ht="14.25">
      <c r="A36" s="5" t="s">
        <v>200</v>
      </c>
      <c r="B36" s="6">
        <f t="shared" si="0"/>
        <v>-347.1014062965372</v>
      </c>
      <c r="C36" s="9"/>
      <c r="D36" s="7">
        <v>1</v>
      </c>
      <c r="E36" s="8">
        <f>D36*D51</f>
        <v>28.2</v>
      </c>
      <c r="F36" s="9">
        <v>-60</v>
      </c>
      <c r="G36" s="7">
        <v>1</v>
      </c>
      <c r="H36" s="8">
        <f>G36*G51</f>
        <v>16.666666666666668</v>
      </c>
      <c r="I36" s="9"/>
      <c r="J36" s="7">
        <v>1</v>
      </c>
      <c r="K36" s="8">
        <f>J36*J51</f>
        <v>27.272727272727273</v>
      </c>
      <c r="L36" s="9"/>
      <c r="M36" s="7">
        <v>1</v>
      </c>
      <c r="N36" s="8">
        <f>M36*M51</f>
        <v>19.5</v>
      </c>
      <c r="O36" s="6">
        <v>-195.46201235714324</v>
      </c>
    </row>
    <row r="37" spans="1:15" ht="14.25">
      <c r="A37" s="5" t="s">
        <v>201</v>
      </c>
      <c r="B37" s="6">
        <f t="shared" si="0"/>
        <v>121.12203988221187</v>
      </c>
      <c r="C37" s="9"/>
      <c r="D37" s="7"/>
      <c r="E37" s="8">
        <f>D37*D51</f>
        <v>0</v>
      </c>
      <c r="F37" s="9"/>
      <c r="G37" s="7">
        <v>1</v>
      </c>
      <c r="H37" s="8">
        <f>G37*G51</f>
        <v>16.666666666666668</v>
      </c>
      <c r="I37" s="9"/>
      <c r="J37" s="7"/>
      <c r="K37" s="8">
        <f>J37*J51</f>
        <v>0</v>
      </c>
      <c r="L37" s="9"/>
      <c r="M37" s="7"/>
      <c r="N37" s="8">
        <f>M37*M51</f>
        <v>0</v>
      </c>
      <c r="O37" s="6">
        <v>137.78870654887854</v>
      </c>
    </row>
    <row r="38" spans="1:15" ht="14.25">
      <c r="A38" s="23" t="s">
        <v>202</v>
      </c>
      <c r="B38" s="6">
        <f t="shared" si="0"/>
        <v>86.6316487422741</v>
      </c>
      <c r="C38" s="9"/>
      <c r="D38" s="7">
        <v>1</v>
      </c>
      <c r="E38" s="8">
        <f>D38*D51</f>
        <v>28.2</v>
      </c>
      <c r="F38" s="9">
        <v>208</v>
      </c>
      <c r="G38" s="7">
        <v>1</v>
      </c>
      <c r="H38" s="8">
        <v>1</v>
      </c>
      <c r="I38" s="9">
        <v>5</v>
      </c>
      <c r="J38" s="7">
        <v>1</v>
      </c>
      <c r="K38" s="8">
        <f>J38*J51</f>
        <v>27.272727272727273</v>
      </c>
      <c r="L38" s="9"/>
      <c r="M38" s="7">
        <v>1</v>
      </c>
      <c r="N38" s="8">
        <f>M38*M51</f>
        <v>19.5</v>
      </c>
      <c r="O38" s="6">
        <v>-50.395623984998636</v>
      </c>
    </row>
    <row r="39" spans="1:15" ht="14.25">
      <c r="A39" s="23" t="s">
        <v>203</v>
      </c>
      <c r="B39" s="6">
        <f t="shared" si="0"/>
        <v>-2.135896173657585</v>
      </c>
      <c r="C39" s="9"/>
      <c r="D39" s="7"/>
      <c r="E39" s="8">
        <f>D39*D51</f>
        <v>0</v>
      </c>
      <c r="F39" s="9"/>
      <c r="G39" s="7"/>
      <c r="H39" s="8">
        <f>G39*G51</f>
        <v>0</v>
      </c>
      <c r="I39" s="9"/>
      <c r="J39" s="7"/>
      <c r="K39" s="8">
        <f>J39*J51</f>
        <v>0</v>
      </c>
      <c r="L39" s="9"/>
      <c r="M39" s="7"/>
      <c r="N39" s="8">
        <f>M39*M51</f>
        <v>0</v>
      </c>
      <c r="O39" s="6">
        <v>-2.135896173657585</v>
      </c>
    </row>
    <row r="40" spans="1:15" ht="14.25">
      <c r="A40" s="23" t="s">
        <v>204</v>
      </c>
      <c r="B40" s="6">
        <f t="shared" si="0"/>
        <v>-278.15283748276494</v>
      </c>
      <c r="C40" s="9"/>
      <c r="D40" s="7">
        <v>1</v>
      </c>
      <c r="E40" s="8">
        <f>D40*D51</f>
        <v>28.2</v>
      </c>
      <c r="F40" s="9">
        <v>-92</v>
      </c>
      <c r="G40" s="7">
        <v>1</v>
      </c>
      <c r="H40" s="8">
        <v>1</v>
      </c>
      <c r="I40" s="9"/>
      <c r="J40" s="7"/>
      <c r="K40" s="8">
        <f>J40*J51</f>
        <v>0</v>
      </c>
      <c r="L40" s="9"/>
      <c r="M40" s="7"/>
      <c r="N40" s="8">
        <f>M40*M51</f>
        <v>0</v>
      </c>
      <c r="O40" s="6">
        <v>-156.95283748276495</v>
      </c>
    </row>
    <row r="41" spans="1:15" ht="14.25">
      <c r="A41" s="23" t="s">
        <v>205</v>
      </c>
      <c r="B41" s="6">
        <f t="shared" si="0"/>
        <v>44.51206349206349</v>
      </c>
      <c r="C41" s="9"/>
      <c r="D41" s="7"/>
      <c r="E41" s="8">
        <f>D41*D51</f>
        <v>0</v>
      </c>
      <c r="F41" s="9"/>
      <c r="G41" s="7"/>
      <c r="H41" s="8">
        <v>1</v>
      </c>
      <c r="I41" s="9"/>
      <c r="J41" s="7"/>
      <c r="K41" s="8">
        <f>J41*J51</f>
        <v>0</v>
      </c>
      <c r="L41" s="9"/>
      <c r="M41" s="7"/>
      <c r="N41" s="8">
        <f>M41*M51</f>
        <v>0</v>
      </c>
      <c r="O41" s="6">
        <v>45.51206349206349</v>
      </c>
    </row>
    <row r="42" spans="1:16" ht="14.25">
      <c r="A42" s="23" t="s">
        <v>206</v>
      </c>
      <c r="B42" s="6">
        <f t="shared" si="0"/>
        <v>33.77</v>
      </c>
      <c r="C42" s="9"/>
      <c r="D42" s="7"/>
      <c r="E42" s="8">
        <f>D42*D51</f>
        <v>0</v>
      </c>
      <c r="F42" s="9"/>
      <c r="G42" s="7"/>
      <c r="H42" s="8">
        <v>1</v>
      </c>
      <c r="I42" s="9"/>
      <c r="J42" s="7"/>
      <c r="K42" s="8">
        <f>J42*J51</f>
        <v>0</v>
      </c>
      <c r="L42" s="9"/>
      <c r="M42" s="7">
        <v>1</v>
      </c>
      <c r="N42" s="8">
        <f>M42*M51</f>
        <v>19.5</v>
      </c>
      <c r="O42" s="6">
        <v>54.27</v>
      </c>
      <c r="P42"/>
    </row>
    <row r="43" spans="1:15" ht="14.25">
      <c r="A43" s="5" t="s">
        <v>207</v>
      </c>
      <c r="B43" s="6">
        <f t="shared" si="0"/>
        <v>14.113894711202542</v>
      </c>
      <c r="C43" s="9"/>
      <c r="D43" s="7"/>
      <c r="E43" s="8">
        <f>D43*D51</f>
        <v>0</v>
      </c>
      <c r="F43" s="9"/>
      <c r="G43" s="7"/>
      <c r="H43" s="8">
        <f>G43*G51</f>
        <v>0</v>
      </c>
      <c r="I43" s="9"/>
      <c r="J43" s="7"/>
      <c r="K43" s="8">
        <f>J43*J51</f>
        <v>0</v>
      </c>
      <c r="L43" s="9"/>
      <c r="M43" s="7"/>
      <c r="N43" s="8">
        <f>M43*M51</f>
        <v>0</v>
      </c>
      <c r="O43" s="6">
        <v>14.113894711202542</v>
      </c>
    </row>
    <row r="44" spans="1:16" ht="14.25">
      <c r="A44" s="5" t="s">
        <v>208</v>
      </c>
      <c r="B44" s="6">
        <f t="shared" si="0"/>
        <v>11.390361365806992</v>
      </c>
      <c r="C44" s="9"/>
      <c r="D44" s="7"/>
      <c r="E44" s="8">
        <f>D44*D51</f>
        <v>0</v>
      </c>
      <c r="F44" s="9"/>
      <c r="G44" s="7"/>
      <c r="H44" s="8">
        <f>G44*G51</f>
        <v>0</v>
      </c>
      <c r="I44" s="9"/>
      <c r="J44" s="7"/>
      <c r="K44" s="8">
        <f>J44*J51</f>
        <v>0</v>
      </c>
      <c r="L44" s="9"/>
      <c r="M44" s="7"/>
      <c r="N44" s="8">
        <f>M44*M51</f>
        <v>0</v>
      </c>
      <c r="O44" s="6">
        <v>11.390361365806992</v>
      </c>
      <c r="P44" s="7"/>
    </row>
    <row r="45" spans="1:15" ht="14.25">
      <c r="A45" s="5" t="s">
        <v>209</v>
      </c>
      <c r="B45" s="6">
        <f t="shared" si="0"/>
        <v>70.07333782025395</v>
      </c>
      <c r="C45" s="9"/>
      <c r="D45" s="7"/>
      <c r="E45" s="8">
        <f>D45*D51</f>
        <v>0</v>
      </c>
      <c r="F45" s="9"/>
      <c r="G45" s="7"/>
      <c r="H45" s="8">
        <f>G45*G51</f>
        <v>0</v>
      </c>
      <c r="I45" s="9"/>
      <c r="J45" s="7"/>
      <c r="K45" s="8">
        <f>J45*J51</f>
        <v>0</v>
      </c>
      <c r="L45" s="9"/>
      <c r="M45" s="7"/>
      <c r="N45" s="8">
        <f>M45*M51</f>
        <v>0</v>
      </c>
      <c r="O45" s="6">
        <v>70.07333782025395</v>
      </c>
    </row>
    <row r="46" spans="1:15" ht="14.25">
      <c r="A46" s="5" t="s">
        <v>210</v>
      </c>
      <c r="B46" s="6">
        <f t="shared" si="0"/>
        <v>-23.772825254178027</v>
      </c>
      <c r="C46" s="9"/>
      <c r="D46" s="7"/>
      <c r="E46" s="8">
        <f>D46*D51</f>
        <v>0</v>
      </c>
      <c r="F46" s="9"/>
      <c r="G46" s="7"/>
      <c r="H46" s="8">
        <f>G46*G51</f>
        <v>0</v>
      </c>
      <c r="I46" s="9"/>
      <c r="J46" s="7"/>
      <c r="K46" s="8">
        <f>J46*J51</f>
        <v>0</v>
      </c>
      <c r="L46" s="9"/>
      <c r="M46" s="7"/>
      <c r="N46" s="8">
        <f>M46*M51</f>
        <v>0</v>
      </c>
      <c r="O46" s="6">
        <v>-23.772825254178027</v>
      </c>
    </row>
    <row r="47" spans="1:15" ht="14.25">
      <c r="A47" s="5" t="s">
        <v>211</v>
      </c>
      <c r="B47" s="6">
        <f t="shared" si="0"/>
        <v>94.08811594202899</v>
      </c>
      <c r="C47" s="9"/>
      <c r="D47" s="7"/>
      <c r="E47" s="8">
        <f>D47*D51</f>
        <v>0</v>
      </c>
      <c r="F47" s="9"/>
      <c r="G47" s="7"/>
      <c r="H47" s="8">
        <f>G47*G51</f>
        <v>0</v>
      </c>
      <c r="I47" s="9"/>
      <c r="J47" s="7"/>
      <c r="K47" s="8">
        <f>J47*J51</f>
        <v>0</v>
      </c>
      <c r="L47" s="9"/>
      <c r="M47" s="7">
        <v>1</v>
      </c>
      <c r="N47" s="8">
        <f>M47*M51</f>
        <v>19.5</v>
      </c>
      <c r="O47" s="6">
        <v>113.58811594202899</v>
      </c>
    </row>
    <row r="48" spans="1:16" ht="14.25">
      <c r="A48" s="5" t="s">
        <v>212</v>
      </c>
      <c r="B48" s="6">
        <f t="shared" si="0"/>
        <v>40.810790641926516</v>
      </c>
      <c r="C48" s="9"/>
      <c r="E48" s="8">
        <f>D48*D52</f>
        <v>0</v>
      </c>
      <c r="G48" s="18"/>
      <c r="H48" s="8">
        <f>G48*G52</f>
        <v>0</v>
      </c>
      <c r="K48" s="8">
        <f>J48*J51</f>
        <v>0</v>
      </c>
      <c r="M48" s="7"/>
      <c r="N48" s="8">
        <f>M48*M51</f>
        <v>0</v>
      </c>
      <c r="O48" s="6">
        <v>40.810790641926516</v>
      </c>
      <c r="P48"/>
    </row>
    <row r="49" spans="1:15" ht="14.25">
      <c r="A49" s="5" t="s">
        <v>213</v>
      </c>
      <c r="B49" s="6">
        <f t="shared" si="0"/>
        <v>20.001195505486116</v>
      </c>
      <c r="C49" s="9"/>
      <c r="D49" s="7"/>
      <c r="E49" s="8">
        <f>D49*D51</f>
        <v>0</v>
      </c>
      <c r="F49" s="9"/>
      <c r="G49" s="7"/>
      <c r="H49" s="8">
        <f>G49*G51</f>
        <v>0</v>
      </c>
      <c r="I49" s="9"/>
      <c r="J49" s="7"/>
      <c r="K49" s="8">
        <f>J49*J51</f>
        <v>0</v>
      </c>
      <c r="L49" s="9"/>
      <c r="M49" s="7"/>
      <c r="N49" s="8">
        <f>M49*M51</f>
        <v>0</v>
      </c>
      <c r="O49" s="6">
        <v>20.001195505486116</v>
      </c>
    </row>
    <row r="50" spans="1:16" ht="18.75">
      <c r="A50" s="10" t="s">
        <v>214</v>
      </c>
      <c r="B50" s="16">
        <f>SUM(B3:B49)</f>
        <v>851.133587921804</v>
      </c>
      <c r="C50" s="9"/>
      <c r="D50" s="1">
        <f>SUM(D3:D49)</f>
        <v>10</v>
      </c>
      <c r="E50" s="8">
        <f>SUM(E53:E55)</f>
        <v>282</v>
      </c>
      <c r="F50" s="1"/>
      <c r="G50" s="1">
        <f>SUM(G3:G49)</f>
        <v>18</v>
      </c>
      <c r="H50" s="8">
        <f>SUM(H53:H55)</f>
        <v>300</v>
      </c>
      <c r="I50" s="1"/>
      <c r="J50" s="1">
        <f>SUM(J3:J49)</f>
        <v>11</v>
      </c>
      <c r="K50" s="8">
        <f>SUM(K53:K55)</f>
        <v>300</v>
      </c>
      <c r="L50" s="1"/>
      <c r="M50" s="1">
        <f>SUM(M3:M49)</f>
        <v>16</v>
      </c>
      <c r="N50" s="8">
        <f>SUM(N53:N55)</f>
        <v>312</v>
      </c>
      <c r="O50" s="14">
        <f>SUM(O3:O49)</f>
        <v>2910.800254588471</v>
      </c>
      <c r="P50" s="14">
        <v>587</v>
      </c>
    </row>
    <row r="51" spans="1:14" ht="14.25">
      <c r="A51" s="1" t="s">
        <v>252</v>
      </c>
      <c r="C51" s="1"/>
      <c r="D51" s="15">
        <f>IF(D50=0,0,E50/D50)</f>
        <v>28.2</v>
      </c>
      <c r="E51" s="11"/>
      <c r="F51" s="1"/>
      <c r="G51" s="15">
        <f>IF(G50=0,0,H50/G50)</f>
        <v>16.666666666666668</v>
      </c>
      <c r="H51" s="11"/>
      <c r="I51" s="1"/>
      <c r="J51" s="15">
        <f>IF(J50=0,0,K50/J50)</f>
        <v>27.272727272727273</v>
      </c>
      <c r="K51" s="11"/>
      <c r="L51" s="1"/>
      <c r="M51" s="15">
        <f>IF(M50=0,0,N50/M50)</f>
        <v>19.5</v>
      </c>
      <c r="N51" s="11"/>
    </row>
    <row r="52" spans="3:16" ht="14.25" customHeight="1" thickBot="1">
      <c r="C52" s="1">
        <f>SUM(C3:C49)</f>
        <v>0</v>
      </c>
      <c r="D52" s="1"/>
      <c r="E52" s="11"/>
      <c r="F52" s="1">
        <f>SUM(F3:F49)</f>
        <v>300</v>
      </c>
      <c r="G52" s="1"/>
      <c r="H52" s="11"/>
      <c r="I52" s="1">
        <f>SUM(I3:I49)</f>
        <v>-1195</v>
      </c>
      <c r="J52" s="1"/>
      <c r="K52" s="11"/>
      <c r="L52" s="1">
        <f>SUM(L4:L49)</f>
        <v>0</v>
      </c>
      <c r="M52" s="1"/>
      <c r="N52" s="11"/>
      <c r="P52" s="55"/>
    </row>
    <row r="53" spans="3:16" ht="14.25">
      <c r="C53" s="52" t="s">
        <v>216</v>
      </c>
      <c r="D53" s="53"/>
      <c r="E53" s="12">
        <v>270</v>
      </c>
      <c r="F53" s="52" t="s">
        <v>216</v>
      </c>
      <c r="G53" s="53"/>
      <c r="H53" s="12">
        <v>300</v>
      </c>
      <c r="I53" s="52" t="s">
        <v>216</v>
      </c>
      <c r="J53" s="53"/>
      <c r="K53" s="12">
        <v>300</v>
      </c>
      <c r="L53" s="52" t="s">
        <v>216</v>
      </c>
      <c r="M53" s="53"/>
      <c r="N53" s="12">
        <v>300</v>
      </c>
      <c r="P53" s="55"/>
    </row>
    <row r="54" spans="3:16" ht="14.25">
      <c r="C54" s="54" t="s">
        <v>217</v>
      </c>
      <c r="D54" s="33"/>
      <c r="E54" s="8"/>
      <c r="F54" s="54" t="s">
        <v>217</v>
      </c>
      <c r="G54" s="33"/>
      <c r="H54" s="8"/>
      <c r="I54" s="54" t="s">
        <v>217</v>
      </c>
      <c r="J54" s="33"/>
      <c r="L54" s="54" t="s">
        <v>217</v>
      </c>
      <c r="M54" s="33"/>
      <c r="N54" s="8"/>
      <c r="P54" s="55"/>
    </row>
    <row r="55" spans="3:16" ht="15" thickBot="1">
      <c r="C55" s="34" t="s">
        <v>218</v>
      </c>
      <c r="D55" s="35"/>
      <c r="E55" s="13">
        <v>12</v>
      </c>
      <c r="F55" s="34" t="s">
        <v>218</v>
      </c>
      <c r="G55" s="35"/>
      <c r="H55" s="13">
        <v>0</v>
      </c>
      <c r="I55" s="34" t="s">
        <v>218</v>
      </c>
      <c r="J55" s="35"/>
      <c r="K55" s="8">
        <v>0</v>
      </c>
      <c r="L55" s="34" t="s">
        <v>218</v>
      </c>
      <c r="M55" s="35"/>
      <c r="N55" s="13">
        <v>12</v>
      </c>
      <c r="P55" s="55"/>
    </row>
    <row r="56" spans="2:16" ht="14.25" customHeight="1" thickBot="1">
      <c r="B56" s="18"/>
      <c r="C56" s="1"/>
      <c r="D56" s="1"/>
      <c r="E56" s="11"/>
      <c r="F56" s="1"/>
      <c r="G56" s="1"/>
      <c r="H56" s="11"/>
      <c r="I56" s="1"/>
      <c r="J56" s="1"/>
      <c r="K56" s="11"/>
      <c r="L56" s="1"/>
      <c r="M56" s="1"/>
      <c r="N56" s="11"/>
      <c r="P56" s="55"/>
    </row>
    <row r="57" spans="3:16" ht="14.25" customHeight="1">
      <c r="C57" s="40" t="s">
        <v>253</v>
      </c>
      <c r="D57" s="41"/>
      <c r="E57" s="42"/>
      <c r="F57" s="40" t="s">
        <v>254</v>
      </c>
      <c r="G57" s="41"/>
      <c r="H57" s="42"/>
      <c r="I57" s="40" t="s">
        <v>256</v>
      </c>
      <c r="J57" s="41"/>
      <c r="K57" s="42"/>
      <c r="L57" s="40" t="s">
        <v>255</v>
      </c>
      <c r="M57" s="41"/>
      <c r="N57" s="42"/>
      <c r="P57" s="55"/>
    </row>
    <row r="58" spans="3:16" ht="14.25">
      <c r="C58" s="43"/>
      <c r="D58" s="44"/>
      <c r="E58" s="45"/>
      <c r="F58" s="43"/>
      <c r="G58" s="44"/>
      <c r="H58" s="45"/>
      <c r="I58" s="43"/>
      <c r="J58" s="44"/>
      <c r="K58" s="45"/>
      <c r="L58" s="43"/>
      <c r="M58" s="44"/>
      <c r="N58" s="45"/>
      <c r="P58" s="55"/>
    </row>
    <row r="59" spans="3:16" ht="14.25">
      <c r="C59" s="43"/>
      <c r="D59" s="44"/>
      <c r="E59" s="45"/>
      <c r="F59" s="43"/>
      <c r="G59" s="44"/>
      <c r="H59" s="45"/>
      <c r="I59" s="43"/>
      <c r="J59" s="44"/>
      <c r="K59" s="45"/>
      <c r="L59" s="43"/>
      <c r="M59" s="44"/>
      <c r="N59" s="45"/>
      <c r="P59" s="55"/>
    </row>
    <row r="60" spans="3:16" ht="14.25">
      <c r="C60" s="43"/>
      <c r="D60" s="44"/>
      <c r="E60" s="45"/>
      <c r="F60" s="43"/>
      <c r="G60" s="44"/>
      <c r="H60" s="45"/>
      <c r="I60" s="43"/>
      <c r="J60" s="44"/>
      <c r="K60" s="45"/>
      <c r="L60" s="43"/>
      <c r="M60" s="44"/>
      <c r="N60" s="45"/>
      <c r="P60" s="55"/>
    </row>
    <row r="61" spans="3:16" ht="203.25" customHeight="1">
      <c r="C61" s="43"/>
      <c r="D61" s="44"/>
      <c r="E61" s="45"/>
      <c r="F61" s="43"/>
      <c r="G61" s="44"/>
      <c r="H61" s="45"/>
      <c r="I61" s="43"/>
      <c r="J61" s="44"/>
      <c r="K61" s="45"/>
      <c r="L61" s="43"/>
      <c r="M61" s="44"/>
      <c r="N61" s="45"/>
      <c r="P61" s="55"/>
    </row>
    <row r="62" spans="3:14" ht="70.5" customHeight="1" thickBot="1">
      <c r="C62" s="46"/>
      <c r="D62" s="47"/>
      <c r="E62" s="48"/>
      <c r="F62" s="46"/>
      <c r="G62" s="47"/>
      <c r="H62" s="48"/>
      <c r="I62" s="46"/>
      <c r="J62" s="47"/>
      <c r="K62" s="48"/>
      <c r="L62" s="46"/>
      <c r="M62" s="47"/>
      <c r="N62" s="48"/>
    </row>
    <row r="63" ht="14.25">
      <c r="B63" s="18"/>
    </row>
  </sheetData>
  <mergeCells count="25">
    <mergeCell ref="F57:H62"/>
    <mergeCell ref="C57:E62"/>
    <mergeCell ref="L57:N62"/>
    <mergeCell ref="F1:H1"/>
    <mergeCell ref="F53:G53"/>
    <mergeCell ref="F54:G54"/>
    <mergeCell ref="I54:J54"/>
    <mergeCell ref="L54:M54"/>
    <mergeCell ref="F55:G55"/>
    <mergeCell ref="I55:J55"/>
    <mergeCell ref="P52:P61"/>
    <mergeCell ref="I1:K1"/>
    <mergeCell ref="L1:N1"/>
    <mergeCell ref="O1:O2"/>
    <mergeCell ref="P1:P2"/>
    <mergeCell ref="I53:J53"/>
    <mergeCell ref="L53:M53"/>
    <mergeCell ref="L55:M55"/>
    <mergeCell ref="I57:K62"/>
    <mergeCell ref="C54:D54"/>
    <mergeCell ref="C55:D55"/>
    <mergeCell ref="A1:A2"/>
    <mergeCell ref="B1:B2"/>
    <mergeCell ref="C1:E1"/>
    <mergeCell ref="C53:D5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63"/>
  <sheetViews>
    <sheetView zoomScale="85" zoomScaleNormal="85" workbookViewId="0" topLeftCell="A1">
      <selection activeCell="G41" sqref="G41"/>
    </sheetView>
  </sheetViews>
  <sheetFormatPr defaultColWidth="9.00390625" defaultRowHeight="14.25"/>
  <cols>
    <col min="1" max="1" width="13.875" style="1" customWidth="1"/>
    <col min="2" max="2" width="16.50390625" style="0" bestFit="1" customWidth="1"/>
    <col min="3" max="3" width="5.50390625" style="0" bestFit="1" customWidth="1"/>
    <col min="4" max="4" width="8.50390625" style="0" bestFit="1" customWidth="1"/>
    <col min="5" max="5" width="10.00390625" style="0" bestFit="1" customWidth="1"/>
    <col min="6" max="6" width="5.875" style="0" bestFit="1" customWidth="1"/>
    <col min="7" max="7" width="8.50390625" style="0" bestFit="1" customWidth="1"/>
    <col min="8" max="8" width="11.625" style="0" bestFit="1" customWidth="1"/>
    <col min="9" max="9" width="6.875" style="0" bestFit="1" customWidth="1"/>
    <col min="10" max="10" width="8.50390625" style="0" bestFit="1" customWidth="1"/>
    <col min="11" max="11" width="10.00390625" style="0" bestFit="1" customWidth="1"/>
    <col min="12" max="12" width="6.875" style="0" bestFit="1" customWidth="1"/>
    <col min="13" max="13" width="8.50390625" style="0" bestFit="1" customWidth="1"/>
    <col min="14" max="14" width="10.00390625" style="0" bestFit="1" customWidth="1"/>
    <col min="15" max="15" width="13.875" style="14" bestFit="1" customWidth="1"/>
    <col min="16" max="16" width="10.00390625" style="1" bestFit="1" customWidth="1"/>
  </cols>
  <sheetData>
    <row r="1" spans="1:16" ht="14.25">
      <c r="A1" s="36" t="s">
        <v>13</v>
      </c>
      <c r="B1" s="56" t="s">
        <v>257</v>
      </c>
      <c r="C1" s="49">
        <v>40240</v>
      </c>
      <c r="D1" s="50"/>
      <c r="E1" s="51"/>
      <c r="F1" s="49">
        <v>40244</v>
      </c>
      <c r="G1" s="50"/>
      <c r="H1" s="51"/>
      <c r="I1" s="49">
        <v>40247</v>
      </c>
      <c r="J1" s="50"/>
      <c r="K1" s="51"/>
      <c r="L1" s="49">
        <v>40251</v>
      </c>
      <c r="M1" s="50"/>
      <c r="N1" s="51"/>
      <c r="O1" s="37" t="s">
        <v>164</v>
      </c>
      <c r="P1" s="36" t="s">
        <v>165</v>
      </c>
    </row>
    <row r="2" spans="1:16" ht="14.25">
      <c r="A2" s="36"/>
      <c r="B2" s="56"/>
      <c r="C2" s="4" t="s">
        <v>2</v>
      </c>
      <c r="D2" s="2" t="s">
        <v>3</v>
      </c>
      <c r="E2" s="3" t="s">
        <v>166</v>
      </c>
      <c r="F2" s="4" t="s">
        <v>2</v>
      </c>
      <c r="G2" s="2" t="s">
        <v>3</v>
      </c>
      <c r="H2" s="3" t="s">
        <v>4</v>
      </c>
      <c r="I2" s="4" t="s">
        <v>2</v>
      </c>
      <c r="J2" s="2" t="s">
        <v>3</v>
      </c>
      <c r="K2" s="3" t="s">
        <v>4</v>
      </c>
      <c r="L2" s="4" t="s">
        <v>2</v>
      </c>
      <c r="M2" s="2" t="s">
        <v>3</v>
      </c>
      <c r="N2" s="3" t="s">
        <v>4</v>
      </c>
      <c r="O2" s="37"/>
      <c r="P2" s="36"/>
    </row>
    <row r="3" spans="1:15" ht="14.25">
      <c r="A3" s="5" t="s">
        <v>167</v>
      </c>
      <c r="B3" s="6">
        <f aca="true" t="shared" si="0" ref="B3:B49">C3-E3+F3-H3+I3-K3+L3-N3+O3</f>
        <v>-14.760876873459331</v>
      </c>
      <c r="C3" s="9"/>
      <c r="D3" s="7"/>
      <c r="E3" s="8">
        <f>D3*D51</f>
        <v>0</v>
      </c>
      <c r="F3" s="9"/>
      <c r="G3" s="7"/>
      <c r="H3" s="8">
        <f>G3*G51</f>
        <v>0</v>
      </c>
      <c r="I3" s="9"/>
      <c r="J3" s="7"/>
      <c r="K3" s="8">
        <f>J3*J51</f>
        <v>0</v>
      </c>
      <c r="L3" s="9"/>
      <c r="M3" s="7"/>
      <c r="N3" s="8">
        <f>M3*M51</f>
        <v>0</v>
      </c>
      <c r="O3" s="6">
        <v>-14.760876873459331</v>
      </c>
    </row>
    <row r="4" spans="1:15" ht="14.25">
      <c r="A4" s="5" t="s">
        <v>168</v>
      </c>
      <c r="B4" s="6">
        <f t="shared" si="0"/>
        <v>-5.542102170558701</v>
      </c>
      <c r="C4" s="9"/>
      <c r="D4" s="7"/>
      <c r="E4" s="8">
        <f>D4*D51</f>
        <v>0</v>
      </c>
      <c r="F4" s="9"/>
      <c r="G4" s="7">
        <v>1</v>
      </c>
      <c r="H4" s="8">
        <f>G4*G51</f>
        <v>14.285714285714286</v>
      </c>
      <c r="I4" s="9"/>
      <c r="J4" s="7"/>
      <c r="K4" s="8">
        <f>J4*J51</f>
        <v>0</v>
      </c>
      <c r="L4" s="9"/>
      <c r="M4" s="7"/>
      <c r="N4" s="8">
        <f>M4*M51</f>
        <v>0</v>
      </c>
      <c r="O4" s="6">
        <v>8.743612115155585</v>
      </c>
    </row>
    <row r="5" spans="1:15" ht="14.25">
      <c r="A5" s="5" t="s">
        <v>258</v>
      </c>
      <c r="B5" s="6">
        <f t="shared" si="0"/>
        <v>194.10426553194094</v>
      </c>
      <c r="C5" s="9"/>
      <c r="D5" s="7"/>
      <c r="E5" s="8">
        <f>D5*D51</f>
        <v>0</v>
      </c>
      <c r="F5" s="9"/>
      <c r="G5" s="7">
        <v>1</v>
      </c>
      <c r="H5" s="8">
        <f>G5*G51</f>
        <v>14.285714285714286</v>
      </c>
      <c r="I5" s="9"/>
      <c r="J5" s="7"/>
      <c r="K5" s="8">
        <f>J5*J51</f>
        <v>0</v>
      </c>
      <c r="L5" s="9">
        <v>200</v>
      </c>
      <c r="M5" s="7">
        <v>1</v>
      </c>
      <c r="N5" s="8">
        <f>M5*M51</f>
        <v>19.5</v>
      </c>
      <c r="O5" s="6">
        <v>27.88997981765523</v>
      </c>
    </row>
    <row r="6" spans="1:15" ht="14.25">
      <c r="A6" s="5" t="s">
        <v>225</v>
      </c>
      <c r="B6" s="6">
        <f t="shared" si="0"/>
        <v>125.1340321247604</v>
      </c>
      <c r="C6" s="9"/>
      <c r="D6" s="7"/>
      <c r="E6" s="8">
        <f>D6*D51</f>
        <v>0</v>
      </c>
      <c r="F6" s="9"/>
      <c r="G6" s="7">
        <v>1</v>
      </c>
      <c r="H6" s="8">
        <f>G6*G51</f>
        <v>14.285714285714286</v>
      </c>
      <c r="I6" s="9"/>
      <c r="J6" s="7"/>
      <c r="K6" s="8">
        <f>J6*J51</f>
        <v>0</v>
      </c>
      <c r="L6" s="9"/>
      <c r="M6" s="7"/>
      <c r="N6" s="8">
        <f>M6*M51</f>
        <v>0</v>
      </c>
      <c r="O6" s="6">
        <v>139.4197464104747</v>
      </c>
    </row>
    <row r="7" spans="1:15" ht="14.25">
      <c r="A7" s="5" t="s">
        <v>171</v>
      </c>
      <c r="B7" s="6">
        <f t="shared" si="0"/>
        <v>-25.033023121260364</v>
      </c>
      <c r="C7" s="9"/>
      <c r="D7" s="7"/>
      <c r="E7" s="8">
        <f>D7*D51</f>
        <v>0</v>
      </c>
      <c r="F7" s="9"/>
      <c r="G7" s="7">
        <v>1</v>
      </c>
      <c r="H7" s="8">
        <f>G7*G51</f>
        <v>14.285714285714286</v>
      </c>
      <c r="I7" s="9"/>
      <c r="J7" s="7"/>
      <c r="K7" s="8">
        <f>J7*J51</f>
        <v>0</v>
      </c>
      <c r="L7" s="9"/>
      <c r="M7" s="7">
        <v>1</v>
      </c>
      <c r="N7" s="8">
        <f>M7*M51</f>
        <v>19.5</v>
      </c>
      <c r="O7" s="6">
        <v>8.752691164453921</v>
      </c>
    </row>
    <row r="8" spans="1:15" ht="14.25">
      <c r="A8" s="5" t="s">
        <v>172</v>
      </c>
      <c r="B8" s="6">
        <f t="shared" si="0"/>
        <v>63.681723988659</v>
      </c>
      <c r="C8" s="9">
        <v>100</v>
      </c>
      <c r="D8" s="7">
        <v>1</v>
      </c>
      <c r="E8" s="8">
        <f>D8*D51</f>
        <v>14.727272727272727</v>
      </c>
      <c r="F8" s="9"/>
      <c r="G8" s="7"/>
      <c r="H8" s="8">
        <f>G8*G51</f>
        <v>0</v>
      </c>
      <c r="I8" s="9"/>
      <c r="J8" s="7"/>
      <c r="K8" s="8">
        <f>J8*J51</f>
        <v>0</v>
      </c>
      <c r="L8" s="9"/>
      <c r="M8" s="7"/>
      <c r="N8" s="8">
        <f>M8*M51</f>
        <v>0</v>
      </c>
      <c r="O8" s="6">
        <v>-21.59100328406828</v>
      </c>
    </row>
    <row r="9" spans="1:15" ht="14.25">
      <c r="A9" s="5" t="s">
        <v>173</v>
      </c>
      <c r="B9" s="6">
        <f t="shared" si="0"/>
        <v>153.08128515678436</v>
      </c>
      <c r="C9" s="9"/>
      <c r="D9" s="7">
        <v>2</v>
      </c>
      <c r="E9" s="8">
        <f>D9*D51</f>
        <v>29.454545454545453</v>
      </c>
      <c r="F9" s="9">
        <v>-30</v>
      </c>
      <c r="G9" s="7">
        <v>1.5</v>
      </c>
      <c r="H9" s="8">
        <f>G9*G51</f>
        <v>21.42857142857143</v>
      </c>
      <c r="I9" s="9"/>
      <c r="J9" s="7">
        <v>1</v>
      </c>
      <c r="K9" s="8">
        <f>J9*J51</f>
        <v>18.75</v>
      </c>
      <c r="L9" s="9">
        <v>200</v>
      </c>
      <c r="M9" s="7">
        <v>1</v>
      </c>
      <c r="N9" s="8">
        <f>M9*M51</f>
        <v>19.5</v>
      </c>
      <c r="O9" s="6">
        <v>72.21440203990124</v>
      </c>
    </row>
    <row r="10" spans="1:15" ht="14.25">
      <c r="A10" s="5" t="s">
        <v>174</v>
      </c>
      <c r="B10" s="6">
        <f t="shared" si="0"/>
        <v>19.25856900188647</v>
      </c>
      <c r="C10" s="9"/>
      <c r="D10" s="7"/>
      <c r="E10" s="8">
        <f>D10*D51</f>
        <v>0</v>
      </c>
      <c r="F10" s="9"/>
      <c r="G10" s="7"/>
      <c r="H10" s="8">
        <f>G10*G51</f>
        <v>0</v>
      </c>
      <c r="I10" s="9"/>
      <c r="J10" s="7"/>
      <c r="K10" s="8">
        <f>J10*J51</f>
        <v>0</v>
      </c>
      <c r="L10" s="9"/>
      <c r="M10" s="7"/>
      <c r="N10" s="8">
        <f>M10*M51</f>
        <v>0</v>
      </c>
      <c r="O10" s="6">
        <v>19.25856900188647</v>
      </c>
    </row>
    <row r="11" spans="1:15" ht="14.25">
      <c r="A11" s="5" t="s">
        <v>175</v>
      </c>
      <c r="B11" s="6">
        <f t="shared" si="0"/>
        <v>-3.1171323473798402</v>
      </c>
      <c r="C11" s="9"/>
      <c r="D11" s="7"/>
      <c r="E11" s="8">
        <f>D11*D51</f>
        <v>0</v>
      </c>
      <c r="F11" s="9"/>
      <c r="G11" s="7">
        <v>2</v>
      </c>
      <c r="H11" s="8">
        <f>G11*G51</f>
        <v>28.571428571428573</v>
      </c>
      <c r="I11" s="9"/>
      <c r="J11" s="7"/>
      <c r="K11" s="8">
        <f>J11*J51</f>
        <v>0</v>
      </c>
      <c r="L11" s="9"/>
      <c r="M11" s="7"/>
      <c r="N11" s="8">
        <f>M11*M51</f>
        <v>0</v>
      </c>
      <c r="O11" s="6">
        <v>25.454296224048733</v>
      </c>
    </row>
    <row r="12" spans="1:15" ht="14.25">
      <c r="A12" s="5" t="s">
        <v>176</v>
      </c>
      <c r="B12" s="6">
        <f t="shared" si="0"/>
        <v>-0.14531312652463413</v>
      </c>
      <c r="C12" s="9"/>
      <c r="D12" s="7">
        <v>1</v>
      </c>
      <c r="E12" s="8">
        <f>D12*D51</f>
        <v>14.727272727272727</v>
      </c>
      <c r="F12" s="9"/>
      <c r="G12" s="7"/>
      <c r="H12" s="8">
        <f>G12*G51</f>
        <v>0</v>
      </c>
      <c r="I12" s="9"/>
      <c r="J12" s="7">
        <v>1</v>
      </c>
      <c r="K12" s="8">
        <f>J12*J51</f>
        <v>18.75</v>
      </c>
      <c r="L12" s="9"/>
      <c r="M12" s="7"/>
      <c r="N12" s="8">
        <f>M12*M51</f>
        <v>0</v>
      </c>
      <c r="O12" s="6">
        <v>33.33195960074809</v>
      </c>
    </row>
    <row r="13" spans="1:15" ht="14.25">
      <c r="A13" s="5" t="s">
        <v>177</v>
      </c>
      <c r="B13" s="6">
        <f t="shared" si="0"/>
        <v>16.339716304359143</v>
      </c>
      <c r="C13" s="9"/>
      <c r="D13" s="7"/>
      <c r="E13" s="8">
        <f>D13*D51</f>
        <v>0</v>
      </c>
      <c r="F13" s="9"/>
      <c r="G13" s="7"/>
      <c r="H13" s="8">
        <f>G13*G51</f>
        <v>0</v>
      </c>
      <c r="I13" s="9"/>
      <c r="J13" s="7"/>
      <c r="K13" s="8">
        <f>J13*J51</f>
        <v>0</v>
      </c>
      <c r="L13" s="9"/>
      <c r="M13" s="7"/>
      <c r="N13" s="8">
        <f>M13*M51</f>
        <v>0</v>
      </c>
      <c r="O13" s="6">
        <v>16.339716304359143</v>
      </c>
    </row>
    <row r="14" spans="1:15" ht="14.25">
      <c r="A14" s="5" t="s">
        <v>226</v>
      </c>
      <c r="B14" s="6">
        <f t="shared" si="0"/>
        <v>-33.832470228867024</v>
      </c>
      <c r="C14" s="9"/>
      <c r="D14" s="7"/>
      <c r="E14" s="8">
        <f>D14*D51</f>
        <v>0</v>
      </c>
      <c r="F14" s="9"/>
      <c r="G14" s="7"/>
      <c r="H14" s="8">
        <f>G14*G51</f>
        <v>0</v>
      </c>
      <c r="I14" s="9"/>
      <c r="J14" s="7"/>
      <c r="K14" s="8">
        <f>J14*J51</f>
        <v>0</v>
      </c>
      <c r="L14" s="9"/>
      <c r="M14" s="7">
        <v>1</v>
      </c>
      <c r="N14" s="8">
        <f>M14*M51</f>
        <v>19.5</v>
      </c>
      <c r="O14" s="6">
        <v>-14.332470228867024</v>
      </c>
    </row>
    <row r="15" spans="1:15" ht="14.25">
      <c r="A15" s="5" t="s">
        <v>179</v>
      </c>
      <c r="B15" s="6">
        <f t="shared" si="0"/>
        <v>-10.413554815556054</v>
      </c>
      <c r="C15" s="9"/>
      <c r="D15" s="7"/>
      <c r="E15" s="8">
        <f>D15*D51</f>
        <v>0</v>
      </c>
      <c r="F15" s="9"/>
      <c r="G15" s="7">
        <v>1</v>
      </c>
      <c r="H15" s="8">
        <f>G15*G51</f>
        <v>14.285714285714286</v>
      </c>
      <c r="I15" s="9"/>
      <c r="J15" s="7"/>
      <c r="K15" s="8">
        <f>J15*J51</f>
        <v>0</v>
      </c>
      <c r="L15" s="9"/>
      <c r="M15" s="7">
        <v>1</v>
      </c>
      <c r="N15" s="8">
        <f>M15*M51</f>
        <v>19.5</v>
      </c>
      <c r="O15" s="6">
        <v>23.37215947015823</v>
      </c>
    </row>
    <row r="16" spans="1:15" ht="14.25">
      <c r="A16" s="5" t="s">
        <v>180</v>
      </c>
      <c r="B16" s="6">
        <f t="shared" si="0"/>
        <v>6.16294290539178</v>
      </c>
      <c r="C16" s="9"/>
      <c r="D16" s="7">
        <v>1</v>
      </c>
      <c r="E16" s="8">
        <f>D16*D51</f>
        <v>14.727272727272727</v>
      </c>
      <c r="F16" s="9"/>
      <c r="G16" s="7">
        <v>1</v>
      </c>
      <c r="H16" s="8">
        <f>G16*G51</f>
        <v>14.285714285714286</v>
      </c>
      <c r="I16" s="9"/>
      <c r="J16" s="7"/>
      <c r="K16" s="8">
        <f>J16*J51</f>
        <v>0</v>
      </c>
      <c r="L16" s="9"/>
      <c r="M16" s="7">
        <v>1</v>
      </c>
      <c r="N16" s="8">
        <f>M16*M51</f>
        <v>19.5</v>
      </c>
      <c r="O16" s="6">
        <v>54.67592991837879</v>
      </c>
    </row>
    <row r="17" spans="1:15" ht="14.25">
      <c r="A17" s="5" t="s">
        <v>181</v>
      </c>
      <c r="B17" s="6">
        <f t="shared" si="0"/>
        <v>4.208439460546682</v>
      </c>
      <c r="C17" s="9"/>
      <c r="D17" s="7"/>
      <c r="E17" s="8">
        <f>D17*D51</f>
        <v>0</v>
      </c>
      <c r="F17" s="9"/>
      <c r="G17" s="7"/>
      <c r="H17" s="8">
        <f>G17*G51</f>
        <v>0</v>
      </c>
      <c r="I17" s="9"/>
      <c r="J17" s="7"/>
      <c r="K17" s="8">
        <f>J17*J51</f>
        <v>0</v>
      </c>
      <c r="L17" s="9"/>
      <c r="M17" s="7"/>
      <c r="N17" s="8">
        <f>M17*M51</f>
        <v>0</v>
      </c>
      <c r="O17" s="6">
        <v>4.208439460546682</v>
      </c>
    </row>
    <row r="18" spans="1:15" ht="14.25">
      <c r="A18" s="5" t="s">
        <v>182</v>
      </c>
      <c r="B18" s="6">
        <f t="shared" si="0"/>
        <v>178.9803821006705</v>
      </c>
      <c r="C18" s="9"/>
      <c r="D18" s="7">
        <v>1</v>
      </c>
      <c r="E18" s="8">
        <f>D18*D51</f>
        <v>14.727272727272727</v>
      </c>
      <c r="F18" s="9">
        <v>150</v>
      </c>
      <c r="G18" s="7">
        <v>1</v>
      </c>
      <c r="H18" s="8">
        <f>G18*G51</f>
        <v>14.285714285714286</v>
      </c>
      <c r="I18" s="9"/>
      <c r="J18" s="7">
        <v>1</v>
      </c>
      <c r="K18" s="8">
        <f>J18*J51</f>
        <v>18.75</v>
      </c>
      <c r="L18" s="9"/>
      <c r="M18" s="7">
        <v>1</v>
      </c>
      <c r="N18" s="8">
        <f>M18*M51</f>
        <v>19.5</v>
      </c>
      <c r="O18" s="6">
        <v>96.24336911365754</v>
      </c>
    </row>
    <row r="19" spans="1:15" ht="14.25">
      <c r="A19" s="5" t="s">
        <v>259</v>
      </c>
      <c r="B19" s="6">
        <f t="shared" si="0"/>
        <v>4.400956867873004</v>
      </c>
      <c r="C19" s="9"/>
      <c r="D19" s="7"/>
      <c r="E19" s="8">
        <f>D19*D51</f>
        <v>0</v>
      </c>
      <c r="F19" s="9"/>
      <c r="G19" s="7">
        <v>1</v>
      </c>
      <c r="H19" s="8">
        <f>G19*G51</f>
        <v>14.285714285714286</v>
      </c>
      <c r="I19" s="9"/>
      <c r="J19" s="7"/>
      <c r="K19" s="8">
        <f>J19*J51</f>
        <v>0</v>
      </c>
      <c r="L19" s="9"/>
      <c r="M19" s="7"/>
      <c r="N19" s="8">
        <f>M19*M51</f>
        <v>0</v>
      </c>
      <c r="O19" s="6">
        <v>18.68667115358729</v>
      </c>
    </row>
    <row r="20" spans="1:15" ht="14.25">
      <c r="A20" s="5" t="s">
        <v>228</v>
      </c>
      <c r="B20" s="6">
        <f t="shared" si="0"/>
        <v>73.01463735095317</v>
      </c>
      <c r="C20" s="9"/>
      <c r="D20" s="7"/>
      <c r="E20" s="8">
        <f>D20*D51</f>
        <v>0</v>
      </c>
      <c r="F20" s="9"/>
      <c r="G20" s="7"/>
      <c r="H20" s="8">
        <f>G20*G51</f>
        <v>0</v>
      </c>
      <c r="I20" s="9"/>
      <c r="J20" s="7"/>
      <c r="K20" s="8">
        <f>J20*J51</f>
        <v>0</v>
      </c>
      <c r="L20" s="9">
        <v>100</v>
      </c>
      <c r="M20" s="7">
        <v>1</v>
      </c>
      <c r="N20" s="8">
        <f>M20*M51</f>
        <v>19.5</v>
      </c>
      <c r="O20" s="6">
        <v>-7.485362649046834</v>
      </c>
    </row>
    <row r="21" spans="1:15" ht="14.25">
      <c r="A21" s="5" t="s">
        <v>229</v>
      </c>
      <c r="B21" s="6">
        <f t="shared" si="0"/>
        <v>-290.73651969726035</v>
      </c>
      <c r="C21" s="9"/>
      <c r="D21" s="7">
        <v>1</v>
      </c>
      <c r="E21" s="8">
        <f>D21*D51</f>
        <v>14.727272727272727</v>
      </c>
      <c r="F21" s="9"/>
      <c r="G21" s="7">
        <v>1</v>
      </c>
      <c r="H21" s="8">
        <f>G21*G51</f>
        <v>14.285714285714286</v>
      </c>
      <c r="I21" s="9"/>
      <c r="J21" s="7">
        <v>1</v>
      </c>
      <c r="K21" s="8">
        <f>J21*J51</f>
        <v>18.75</v>
      </c>
      <c r="L21" s="9"/>
      <c r="M21" s="7">
        <v>1</v>
      </c>
      <c r="N21" s="8">
        <f>M21*M51</f>
        <v>19.5</v>
      </c>
      <c r="O21" s="6">
        <v>-223.47353268427335</v>
      </c>
    </row>
    <row r="22" spans="1:15" ht="14.25">
      <c r="A22" s="5" t="s">
        <v>230</v>
      </c>
      <c r="B22" s="6">
        <f t="shared" si="0"/>
        <v>57.17730130570861</v>
      </c>
      <c r="C22" s="9"/>
      <c r="D22" s="7"/>
      <c r="E22" s="8">
        <f>D22*D51</f>
        <v>0</v>
      </c>
      <c r="F22" s="9"/>
      <c r="G22" s="7"/>
      <c r="H22" s="8">
        <f>G22*G51</f>
        <v>0</v>
      </c>
      <c r="I22" s="9"/>
      <c r="J22" s="7"/>
      <c r="K22" s="8">
        <f>J22*J51</f>
        <v>0</v>
      </c>
      <c r="L22" s="9"/>
      <c r="M22" s="7"/>
      <c r="N22" s="8">
        <f>M22*M51</f>
        <v>0</v>
      </c>
      <c r="O22" s="6">
        <v>57.17730130570861</v>
      </c>
    </row>
    <row r="23" spans="1:15" ht="14.25">
      <c r="A23" s="5" t="s">
        <v>231</v>
      </c>
      <c r="B23" s="6">
        <f t="shared" si="0"/>
        <v>-5.790074659639867</v>
      </c>
      <c r="C23" s="9"/>
      <c r="D23" s="7"/>
      <c r="E23" s="8">
        <f>D23*D51</f>
        <v>0</v>
      </c>
      <c r="F23" s="9"/>
      <c r="G23" s="7"/>
      <c r="H23" s="8">
        <f>G23*G51</f>
        <v>0</v>
      </c>
      <c r="I23" s="9"/>
      <c r="J23" s="7"/>
      <c r="K23" s="8">
        <f>J23*J51</f>
        <v>0</v>
      </c>
      <c r="L23" s="9"/>
      <c r="M23" s="7"/>
      <c r="N23" s="8">
        <f>M23*M51</f>
        <v>0</v>
      </c>
      <c r="O23" s="6">
        <v>-5.790074659639867</v>
      </c>
    </row>
    <row r="24" spans="1:15" ht="14.25">
      <c r="A24" s="5" t="s">
        <v>232</v>
      </c>
      <c r="B24" s="6">
        <f t="shared" si="0"/>
        <v>30.857252423674893</v>
      </c>
      <c r="C24" s="9"/>
      <c r="D24" s="7"/>
      <c r="E24" s="8">
        <f>D24*D51</f>
        <v>0</v>
      </c>
      <c r="F24" s="9"/>
      <c r="G24" s="7"/>
      <c r="H24" s="8">
        <f>G24*G51</f>
        <v>0</v>
      </c>
      <c r="I24" s="9"/>
      <c r="J24" s="7"/>
      <c r="K24" s="8">
        <f>J24*J51</f>
        <v>0</v>
      </c>
      <c r="L24" s="9"/>
      <c r="M24" s="7"/>
      <c r="N24" s="8">
        <f>M24*M51</f>
        <v>0</v>
      </c>
      <c r="O24" s="6">
        <v>30.857252423674893</v>
      </c>
    </row>
    <row r="25" spans="1:15" ht="14.25">
      <c r="A25" s="5" t="s">
        <v>233</v>
      </c>
      <c r="B25" s="6">
        <f t="shared" si="0"/>
        <v>93.52630869453046</v>
      </c>
      <c r="C25" s="9"/>
      <c r="D25" s="7"/>
      <c r="E25" s="8">
        <f>D25*D51</f>
        <v>0</v>
      </c>
      <c r="F25" s="9"/>
      <c r="G25" s="7"/>
      <c r="H25" s="8">
        <f>G25*G51</f>
        <v>0</v>
      </c>
      <c r="I25" s="9"/>
      <c r="J25" s="7"/>
      <c r="K25" s="8">
        <f>J25*J51</f>
        <v>0</v>
      </c>
      <c r="L25" s="9"/>
      <c r="M25" s="7"/>
      <c r="N25" s="8">
        <f>M25*M51</f>
        <v>0</v>
      </c>
      <c r="O25" s="6">
        <v>93.52630869453046</v>
      </c>
    </row>
    <row r="26" spans="1:15" ht="14.25">
      <c r="A26" s="5" t="s">
        <v>234</v>
      </c>
      <c r="B26" s="6">
        <f t="shared" si="0"/>
        <v>62.2902866207245</v>
      </c>
      <c r="C26" s="9"/>
      <c r="D26" s="7"/>
      <c r="E26" s="8">
        <f>D26*D51</f>
        <v>0</v>
      </c>
      <c r="F26" s="9">
        <v>100</v>
      </c>
      <c r="G26" s="7">
        <v>1</v>
      </c>
      <c r="H26" s="8">
        <f>G26*G51</f>
        <v>14.285714285714286</v>
      </c>
      <c r="I26" s="9"/>
      <c r="J26" s="7"/>
      <c r="K26" s="8">
        <f>J26*J51</f>
        <v>0</v>
      </c>
      <c r="L26" s="9"/>
      <c r="M26" s="7"/>
      <c r="N26" s="8">
        <f>M26*M51</f>
        <v>0</v>
      </c>
      <c r="O26" s="6">
        <v>-23.42399909356121</v>
      </c>
    </row>
    <row r="27" spans="1:15" ht="14.25">
      <c r="A27" s="5" t="s">
        <v>235</v>
      </c>
      <c r="B27" s="6">
        <f t="shared" si="0"/>
        <v>29.995781238360877</v>
      </c>
      <c r="C27" s="9"/>
      <c r="D27" s="7"/>
      <c r="E27" s="8">
        <f>D27*D51</f>
        <v>0</v>
      </c>
      <c r="F27" s="9"/>
      <c r="G27" s="7"/>
      <c r="H27" s="8">
        <f>G27*G51</f>
        <v>0</v>
      </c>
      <c r="I27" s="9"/>
      <c r="J27" s="7"/>
      <c r="K27" s="8">
        <f>J27*J51</f>
        <v>0</v>
      </c>
      <c r="L27" s="9"/>
      <c r="M27" s="7"/>
      <c r="N27" s="8">
        <f>M27*M51</f>
        <v>0</v>
      </c>
      <c r="O27" s="6">
        <v>29.995781238360877</v>
      </c>
    </row>
    <row r="28" spans="1:16" ht="14.25">
      <c r="A28" s="5" t="s">
        <v>236</v>
      </c>
      <c r="B28" s="6">
        <f t="shared" si="0"/>
        <v>39.2</v>
      </c>
      <c r="C28" s="9"/>
      <c r="D28" s="7"/>
      <c r="E28" s="8">
        <f>D28*D51</f>
        <v>0</v>
      </c>
      <c r="F28" s="9"/>
      <c r="G28" s="7"/>
      <c r="H28" s="8">
        <f>G28*G51</f>
        <v>0</v>
      </c>
      <c r="I28" s="9"/>
      <c r="J28" s="7"/>
      <c r="K28" s="8">
        <f>J28*J51</f>
        <v>0</v>
      </c>
      <c r="L28" s="9"/>
      <c r="M28" s="7"/>
      <c r="N28" s="8">
        <f>M28*M51</f>
        <v>0</v>
      </c>
      <c r="O28" s="6">
        <v>39.2</v>
      </c>
      <c r="P28"/>
    </row>
    <row r="29" spans="1:15" ht="14.25">
      <c r="A29" s="5" t="s">
        <v>260</v>
      </c>
      <c r="B29" s="6">
        <f t="shared" si="0"/>
        <v>43.164678991410085</v>
      </c>
      <c r="C29" s="9"/>
      <c r="D29" s="7"/>
      <c r="E29" s="8">
        <f>D29*D51</f>
        <v>0</v>
      </c>
      <c r="F29" s="9"/>
      <c r="G29" s="7"/>
      <c r="H29" s="8">
        <f>G29*G51</f>
        <v>0</v>
      </c>
      <c r="I29" s="9"/>
      <c r="J29" s="7"/>
      <c r="K29" s="8">
        <f>J29*J51</f>
        <v>0</v>
      </c>
      <c r="L29" s="9"/>
      <c r="M29" s="7"/>
      <c r="N29" s="8">
        <f>M29*M51</f>
        <v>0</v>
      </c>
      <c r="O29" s="6">
        <v>43.164678991410085</v>
      </c>
    </row>
    <row r="30" spans="1:15" ht="14.25">
      <c r="A30" s="5" t="s">
        <v>261</v>
      </c>
      <c r="B30" s="6">
        <f t="shared" si="0"/>
        <v>64.071693015475</v>
      </c>
      <c r="C30" s="9"/>
      <c r="D30" s="7"/>
      <c r="E30" s="8">
        <f>D30*D51</f>
        <v>0</v>
      </c>
      <c r="F30" s="9"/>
      <c r="G30" s="7"/>
      <c r="H30" s="8">
        <f>G30*G51</f>
        <v>0</v>
      </c>
      <c r="I30" s="9"/>
      <c r="J30" s="7"/>
      <c r="K30" s="8">
        <f>J30*J51</f>
        <v>0</v>
      </c>
      <c r="L30" s="9"/>
      <c r="M30" s="7"/>
      <c r="N30" s="8">
        <f>M30*M51</f>
        <v>0</v>
      </c>
      <c r="O30" s="6">
        <v>64.071693015475</v>
      </c>
    </row>
    <row r="31" spans="1:15" ht="14.25">
      <c r="A31" s="5" t="s">
        <v>262</v>
      </c>
      <c r="B31" s="6">
        <f t="shared" si="0"/>
        <v>93.44564875871852</v>
      </c>
      <c r="C31" s="9"/>
      <c r="D31" s="7">
        <v>1</v>
      </c>
      <c r="E31" s="8">
        <f>D31*D51</f>
        <v>14.727272727272727</v>
      </c>
      <c r="F31" s="9"/>
      <c r="G31" s="7"/>
      <c r="H31" s="8">
        <f>G31*G51</f>
        <v>0</v>
      </c>
      <c r="I31" s="9"/>
      <c r="J31" s="7">
        <v>1</v>
      </c>
      <c r="K31" s="8">
        <f>J31*J51</f>
        <v>18.75</v>
      </c>
      <c r="L31" s="9">
        <v>200</v>
      </c>
      <c r="M31" s="7">
        <v>1</v>
      </c>
      <c r="N31" s="8">
        <f>M31*M51</f>
        <v>19.5</v>
      </c>
      <c r="O31" s="6">
        <v>-53.57707851400876</v>
      </c>
    </row>
    <row r="32" spans="1:15" ht="14.25">
      <c r="A32" s="5" t="s">
        <v>263</v>
      </c>
      <c r="B32" s="6">
        <f t="shared" si="0"/>
        <v>36.53333333333333</v>
      </c>
      <c r="C32" s="9"/>
      <c r="D32" s="7"/>
      <c r="E32" s="8">
        <f>D32*D51</f>
        <v>0</v>
      </c>
      <c r="F32" s="9"/>
      <c r="G32" s="7"/>
      <c r="H32" s="8">
        <f>G32*G51</f>
        <v>0</v>
      </c>
      <c r="I32" s="9"/>
      <c r="J32" s="7"/>
      <c r="K32" s="8">
        <f>J32*J51</f>
        <v>0</v>
      </c>
      <c r="L32" s="9"/>
      <c r="M32" s="7"/>
      <c r="N32" s="8">
        <f>M32*M51</f>
        <v>0</v>
      </c>
      <c r="O32" s="6">
        <v>36.53333333333333</v>
      </c>
    </row>
    <row r="33" spans="1:15" ht="14.25">
      <c r="A33" s="5" t="s">
        <v>264</v>
      </c>
      <c r="B33" s="6">
        <f t="shared" si="0"/>
        <v>89.99840588666181</v>
      </c>
      <c r="C33" s="9"/>
      <c r="D33" s="7"/>
      <c r="E33" s="8">
        <f>D33*D51</f>
        <v>0</v>
      </c>
      <c r="F33" s="9"/>
      <c r="G33" s="7"/>
      <c r="H33" s="8">
        <f>G33*G51</f>
        <v>0</v>
      </c>
      <c r="I33" s="9"/>
      <c r="J33" s="7"/>
      <c r="K33" s="8">
        <f>J33*J51</f>
        <v>0</v>
      </c>
      <c r="L33" s="9"/>
      <c r="M33" s="7"/>
      <c r="N33" s="8">
        <f>M33*M51</f>
        <v>0</v>
      </c>
      <c r="O33" s="6">
        <v>89.99840588666181</v>
      </c>
    </row>
    <row r="34" spans="1:15" ht="14.25">
      <c r="A34" s="5" t="s">
        <v>265</v>
      </c>
      <c r="B34" s="6">
        <f t="shared" si="0"/>
        <v>41.788900834696975</v>
      </c>
      <c r="C34" s="9"/>
      <c r="D34" s="7"/>
      <c r="E34" s="8">
        <f>D34*D51</f>
        <v>0</v>
      </c>
      <c r="F34" s="9"/>
      <c r="G34" s="7"/>
      <c r="H34" s="8">
        <f>G34*G51</f>
        <v>0</v>
      </c>
      <c r="I34" s="9"/>
      <c r="J34" s="7"/>
      <c r="K34" s="8">
        <f>J34*J51</f>
        <v>0</v>
      </c>
      <c r="L34" s="9"/>
      <c r="M34" s="7"/>
      <c r="N34" s="8">
        <f>M34*M51</f>
        <v>0</v>
      </c>
      <c r="O34" s="6">
        <v>41.788900834696975</v>
      </c>
    </row>
    <row r="35" spans="1:15" ht="14.25">
      <c r="A35" s="5" t="s">
        <v>266</v>
      </c>
      <c r="B35" s="6">
        <f t="shared" si="0"/>
        <v>192.27659120803366</v>
      </c>
      <c r="C35" s="9"/>
      <c r="D35" s="7"/>
      <c r="E35" s="8">
        <f>D35*D51</f>
        <v>0</v>
      </c>
      <c r="F35" s="9">
        <v>-30</v>
      </c>
      <c r="G35" s="7">
        <v>1</v>
      </c>
      <c r="H35" s="8">
        <f>G35*G51</f>
        <v>14.285714285714286</v>
      </c>
      <c r="I35" s="9"/>
      <c r="J35" s="7">
        <v>1</v>
      </c>
      <c r="K35" s="8">
        <f>J35*J51</f>
        <v>18.75</v>
      </c>
      <c r="L35" s="9"/>
      <c r="M35" s="7"/>
      <c r="N35" s="8">
        <f>M35*M51</f>
        <v>0</v>
      </c>
      <c r="O35" s="6">
        <v>255.31230549374794</v>
      </c>
    </row>
    <row r="36" spans="1:15" ht="14.25">
      <c r="A36" s="5" t="s">
        <v>267</v>
      </c>
      <c r="B36" s="6">
        <f t="shared" si="0"/>
        <v>89.1128794177485</v>
      </c>
      <c r="C36" s="9">
        <v>500</v>
      </c>
      <c r="D36" s="7"/>
      <c r="E36" s="8">
        <f>D36*D51</f>
        <v>0</v>
      </c>
      <c r="F36" s="9">
        <v>-30</v>
      </c>
      <c r="G36" s="7">
        <v>1</v>
      </c>
      <c r="H36" s="8">
        <f>G36*G51</f>
        <v>14.285714285714286</v>
      </c>
      <c r="I36" s="9"/>
      <c r="J36" s="7"/>
      <c r="K36" s="8">
        <f>J36*J51</f>
        <v>0</v>
      </c>
      <c r="L36" s="9"/>
      <c r="M36" s="7">
        <v>1</v>
      </c>
      <c r="N36" s="8">
        <f>M36*M51</f>
        <v>19.5</v>
      </c>
      <c r="O36" s="6">
        <v>-347.1014062965372</v>
      </c>
    </row>
    <row r="37" spans="1:15" ht="14.25">
      <c r="A37" s="5" t="s">
        <v>268</v>
      </c>
      <c r="B37" s="6">
        <f t="shared" si="0"/>
        <v>75.72918273935473</v>
      </c>
      <c r="C37" s="9"/>
      <c r="D37" s="7"/>
      <c r="E37" s="8">
        <f>D37*D51</f>
        <v>0</v>
      </c>
      <c r="F37" s="9"/>
      <c r="G37" s="7">
        <v>0.5</v>
      </c>
      <c r="H37" s="8">
        <f>G37*G51</f>
        <v>7.142857142857143</v>
      </c>
      <c r="I37" s="9"/>
      <c r="J37" s="7">
        <v>1</v>
      </c>
      <c r="K37" s="8">
        <f>J37*J51</f>
        <v>18.75</v>
      </c>
      <c r="L37" s="9"/>
      <c r="M37" s="7">
        <v>1</v>
      </c>
      <c r="N37" s="8">
        <f>M37*M51</f>
        <v>19.5</v>
      </c>
      <c r="O37" s="6">
        <v>121.12203988221187</v>
      </c>
    </row>
    <row r="38" spans="1:15" ht="14.25">
      <c r="A38" s="23" t="s">
        <v>269</v>
      </c>
      <c r="B38" s="6">
        <f t="shared" si="0"/>
        <v>52.654376015001375</v>
      </c>
      <c r="C38" s="9">
        <v>-50</v>
      </c>
      <c r="D38" s="7">
        <v>1</v>
      </c>
      <c r="E38" s="8">
        <f>D38*D51</f>
        <v>14.727272727272727</v>
      </c>
      <c r="F38" s="9">
        <v>-30</v>
      </c>
      <c r="G38" s="7">
        <v>1</v>
      </c>
      <c r="H38" s="8">
        <v>1</v>
      </c>
      <c r="I38" s="9"/>
      <c r="J38" s="7">
        <v>1</v>
      </c>
      <c r="K38" s="8">
        <f>J38*J51</f>
        <v>18.75</v>
      </c>
      <c r="L38" s="9">
        <v>100</v>
      </c>
      <c r="M38" s="7">
        <v>1</v>
      </c>
      <c r="N38" s="8">
        <f>M38*M51</f>
        <v>19.5</v>
      </c>
      <c r="O38" s="6">
        <v>86.6316487422741</v>
      </c>
    </row>
    <row r="39" spans="1:15" ht="14.25">
      <c r="A39" s="23" t="s">
        <v>203</v>
      </c>
      <c r="B39" s="6">
        <f t="shared" si="0"/>
        <v>249.3511168133554</v>
      </c>
      <c r="C39" s="9"/>
      <c r="D39" s="7">
        <v>1</v>
      </c>
      <c r="E39" s="8">
        <f>D39*D51</f>
        <v>14.727272727272727</v>
      </c>
      <c r="F39" s="9"/>
      <c r="G39" s="7">
        <v>1</v>
      </c>
      <c r="H39" s="8">
        <f>G39*G51</f>
        <v>14.285714285714286</v>
      </c>
      <c r="I39" s="9"/>
      <c r="J39" s="7"/>
      <c r="K39" s="8">
        <f>J39*J51</f>
        <v>0</v>
      </c>
      <c r="L39" s="9">
        <v>300</v>
      </c>
      <c r="M39" s="7">
        <v>1</v>
      </c>
      <c r="N39" s="8">
        <f>M39*M51</f>
        <v>19.5</v>
      </c>
      <c r="O39" s="6">
        <v>-2.135896173657585</v>
      </c>
    </row>
    <row r="40" spans="1:15" ht="14.25">
      <c r="A40" s="23" t="s">
        <v>270</v>
      </c>
      <c r="B40" s="6">
        <f t="shared" si="0"/>
        <v>-323.8801102100377</v>
      </c>
      <c r="C40" s="9"/>
      <c r="D40" s="7">
        <v>1</v>
      </c>
      <c r="E40" s="8">
        <f>D40*D51</f>
        <v>14.727272727272727</v>
      </c>
      <c r="F40" s="9">
        <v>-30</v>
      </c>
      <c r="G40" s="7">
        <v>1</v>
      </c>
      <c r="H40" s="8">
        <v>1</v>
      </c>
      <c r="I40" s="9"/>
      <c r="J40" s="7"/>
      <c r="K40" s="8">
        <f>J40*J51</f>
        <v>0</v>
      </c>
      <c r="L40" s="9"/>
      <c r="M40" s="7"/>
      <c r="N40" s="8">
        <f>M40*M51</f>
        <v>0</v>
      </c>
      <c r="O40" s="6">
        <v>-278.15283748276494</v>
      </c>
    </row>
    <row r="41" spans="1:15" ht="14.25">
      <c r="A41" s="23" t="s">
        <v>271</v>
      </c>
      <c r="B41" s="6">
        <f t="shared" si="0"/>
        <v>43.51206349206349</v>
      </c>
      <c r="C41" s="9"/>
      <c r="D41" s="7"/>
      <c r="E41" s="8">
        <f>D41*D51</f>
        <v>0</v>
      </c>
      <c r="F41" s="9"/>
      <c r="G41" s="7"/>
      <c r="H41" s="8">
        <v>1</v>
      </c>
      <c r="I41" s="9"/>
      <c r="J41" s="7"/>
      <c r="K41" s="8">
        <f>J41*J51</f>
        <v>0</v>
      </c>
      <c r="L41" s="9"/>
      <c r="M41" s="7"/>
      <c r="N41" s="8">
        <f>M41*M51</f>
        <v>0</v>
      </c>
      <c r="O41" s="6">
        <v>44.51206349206349</v>
      </c>
    </row>
    <row r="42" spans="1:16" ht="14.25">
      <c r="A42" s="23" t="s">
        <v>272</v>
      </c>
      <c r="B42" s="6">
        <f t="shared" si="0"/>
        <v>13.270000000000003</v>
      </c>
      <c r="C42" s="9"/>
      <c r="D42" s="7"/>
      <c r="E42" s="8">
        <f>D42*D51</f>
        <v>0</v>
      </c>
      <c r="F42" s="9"/>
      <c r="G42" s="7"/>
      <c r="H42" s="8">
        <v>1</v>
      </c>
      <c r="I42" s="9"/>
      <c r="J42" s="7"/>
      <c r="K42" s="8">
        <f>J42*J51</f>
        <v>0</v>
      </c>
      <c r="L42" s="9"/>
      <c r="M42" s="7">
        <v>1</v>
      </c>
      <c r="N42" s="8">
        <f>M42*M51</f>
        <v>19.5</v>
      </c>
      <c r="O42" s="6">
        <v>33.77</v>
      </c>
      <c r="P42"/>
    </row>
    <row r="43" spans="1:15" ht="14.25">
      <c r="A43" s="5" t="s">
        <v>273</v>
      </c>
      <c r="B43" s="6">
        <f t="shared" si="0"/>
        <v>14.113894711202542</v>
      </c>
      <c r="C43" s="9"/>
      <c r="D43" s="7"/>
      <c r="E43" s="8">
        <f>D43*D51</f>
        <v>0</v>
      </c>
      <c r="F43" s="9"/>
      <c r="G43" s="7"/>
      <c r="H43" s="8">
        <f>G43*G51</f>
        <v>0</v>
      </c>
      <c r="I43" s="9"/>
      <c r="J43" s="7"/>
      <c r="K43" s="8">
        <f>J43*J51</f>
        <v>0</v>
      </c>
      <c r="L43" s="9"/>
      <c r="M43" s="7"/>
      <c r="N43" s="8">
        <f>M43*M51</f>
        <v>0</v>
      </c>
      <c r="O43" s="6">
        <v>14.113894711202542</v>
      </c>
    </row>
    <row r="44" spans="1:16" ht="14.25">
      <c r="A44" s="5" t="s">
        <v>274</v>
      </c>
      <c r="B44" s="6">
        <f t="shared" si="0"/>
        <v>11.390361365806992</v>
      </c>
      <c r="C44" s="9"/>
      <c r="D44" s="7"/>
      <c r="E44" s="8">
        <f>D44*D51</f>
        <v>0</v>
      </c>
      <c r="F44" s="9"/>
      <c r="G44" s="7"/>
      <c r="H44" s="8">
        <f>G44*G51</f>
        <v>0</v>
      </c>
      <c r="I44" s="9"/>
      <c r="J44" s="7"/>
      <c r="K44" s="8">
        <f>J44*J51</f>
        <v>0</v>
      </c>
      <c r="L44" s="9"/>
      <c r="M44" s="7"/>
      <c r="N44" s="8">
        <f>M44*M51</f>
        <v>0</v>
      </c>
      <c r="O44" s="6">
        <v>11.390361365806992</v>
      </c>
      <c r="P44" s="7"/>
    </row>
    <row r="45" spans="1:15" ht="14.25">
      <c r="A45" s="5" t="s">
        <v>275</v>
      </c>
      <c r="B45" s="6">
        <f t="shared" si="0"/>
        <v>155.78762353453965</v>
      </c>
      <c r="C45" s="9"/>
      <c r="D45" s="7"/>
      <c r="E45" s="8">
        <f>D45*D51</f>
        <v>0</v>
      </c>
      <c r="F45" s="9">
        <v>100</v>
      </c>
      <c r="G45" s="7">
        <v>1</v>
      </c>
      <c r="H45" s="8">
        <f>G45*G51</f>
        <v>14.285714285714286</v>
      </c>
      <c r="I45" s="9"/>
      <c r="J45" s="7"/>
      <c r="K45" s="8">
        <f>J45*J51</f>
        <v>0</v>
      </c>
      <c r="L45" s="9"/>
      <c r="M45" s="7"/>
      <c r="N45" s="8">
        <f>M45*M51</f>
        <v>0</v>
      </c>
      <c r="O45" s="6">
        <v>70.07333782025395</v>
      </c>
    </row>
    <row r="46" spans="1:15" ht="14.25">
      <c r="A46" s="5" t="s">
        <v>276</v>
      </c>
      <c r="B46" s="6">
        <f t="shared" si="0"/>
        <v>-23.772825254178027</v>
      </c>
      <c r="C46" s="9"/>
      <c r="D46" s="7"/>
      <c r="E46" s="8">
        <f>D46*D51</f>
        <v>0</v>
      </c>
      <c r="F46" s="9"/>
      <c r="G46" s="7"/>
      <c r="H46" s="8">
        <f>G46*G51</f>
        <v>0</v>
      </c>
      <c r="I46" s="9"/>
      <c r="J46" s="7"/>
      <c r="K46" s="8">
        <f>J46*J51</f>
        <v>0</v>
      </c>
      <c r="L46" s="9"/>
      <c r="M46" s="7"/>
      <c r="N46" s="8">
        <f>M46*M51</f>
        <v>0</v>
      </c>
      <c r="O46" s="6">
        <v>-23.772825254178027</v>
      </c>
    </row>
    <row r="47" spans="1:15" ht="14.25">
      <c r="A47" s="5" t="s">
        <v>277</v>
      </c>
      <c r="B47" s="6">
        <f t="shared" si="0"/>
        <v>60.30240165631471</v>
      </c>
      <c r="C47" s="9"/>
      <c r="D47" s="7"/>
      <c r="E47" s="8">
        <f>D47*D51</f>
        <v>0</v>
      </c>
      <c r="F47" s="9"/>
      <c r="G47" s="7">
        <v>1</v>
      </c>
      <c r="H47" s="8">
        <f>G47*G51</f>
        <v>14.285714285714286</v>
      </c>
      <c r="I47" s="9"/>
      <c r="J47" s="7"/>
      <c r="K47" s="8">
        <f>J47*J51</f>
        <v>0</v>
      </c>
      <c r="L47" s="9"/>
      <c r="M47" s="7">
        <v>1</v>
      </c>
      <c r="N47" s="8">
        <f>M47*M51</f>
        <v>19.5</v>
      </c>
      <c r="O47" s="6">
        <v>94.08811594202899</v>
      </c>
    </row>
    <row r="48" spans="1:16" ht="14.25">
      <c r="A48" s="5" t="s">
        <v>278</v>
      </c>
      <c r="B48" s="6">
        <f t="shared" si="0"/>
        <v>40.810790641926516</v>
      </c>
      <c r="C48" s="9"/>
      <c r="E48" s="8">
        <f>D48*D52</f>
        <v>0</v>
      </c>
      <c r="G48" s="18"/>
      <c r="H48" s="8">
        <f>G48*G52</f>
        <v>0</v>
      </c>
      <c r="K48" s="8">
        <f>J48*J51</f>
        <v>0</v>
      </c>
      <c r="M48" s="7"/>
      <c r="N48" s="8">
        <f>M48*M51</f>
        <v>0</v>
      </c>
      <c r="O48" s="6">
        <v>40.810790641926516</v>
      </c>
      <c r="P48"/>
    </row>
    <row r="49" spans="1:15" ht="14.25">
      <c r="A49" s="5" t="s">
        <v>279</v>
      </c>
      <c r="B49" s="6">
        <f t="shared" si="0"/>
        <v>20.001195505486116</v>
      </c>
      <c r="C49" s="9"/>
      <c r="D49" s="7"/>
      <c r="E49" s="8">
        <f>D49*D51</f>
        <v>0</v>
      </c>
      <c r="F49" s="9"/>
      <c r="G49" s="7"/>
      <c r="H49" s="8">
        <f>G49*G51</f>
        <v>0</v>
      </c>
      <c r="I49" s="9"/>
      <c r="J49" s="7"/>
      <c r="K49" s="8">
        <f>J49*J51</f>
        <v>0</v>
      </c>
      <c r="L49" s="9"/>
      <c r="M49" s="7"/>
      <c r="N49" s="8">
        <f>M49*M51</f>
        <v>0</v>
      </c>
      <c r="O49" s="6">
        <v>20.001195505486116</v>
      </c>
    </row>
    <row r="50" spans="1:16" ht="18.75">
      <c r="A50" s="10" t="s">
        <v>280</v>
      </c>
      <c r="B50" s="16">
        <f>SUM(B3:B49)</f>
        <v>1801.7050164932327</v>
      </c>
      <c r="C50" s="9"/>
      <c r="D50" s="1">
        <f>SUM(D3:D49)</f>
        <v>11</v>
      </c>
      <c r="E50" s="8">
        <f>SUM(E53:E55)</f>
        <v>162</v>
      </c>
      <c r="F50" s="1"/>
      <c r="G50" s="1">
        <f>SUM(G3:G49)</f>
        <v>21</v>
      </c>
      <c r="H50" s="8">
        <f>SUM(H53:H55)</f>
        <v>300</v>
      </c>
      <c r="I50" s="1"/>
      <c r="J50" s="1">
        <f>SUM(J3:J49)</f>
        <v>8</v>
      </c>
      <c r="K50" s="8">
        <f>SUM(K53:K55)</f>
        <v>150</v>
      </c>
      <c r="L50" s="1"/>
      <c r="M50" s="1">
        <f>SUM(M3:M49)</f>
        <v>16</v>
      </c>
      <c r="N50" s="8">
        <f>SUM(N53:N55)</f>
        <v>312</v>
      </c>
      <c r="O50" s="14">
        <f>SUM(O3:O49)</f>
        <v>851.133587921804</v>
      </c>
      <c r="P50" s="14">
        <v>587</v>
      </c>
    </row>
    <row r="51" spans="1:14" ht="14.25">
      <c r="A51" s="1" t="s">
        <v>281</v>
      </c>
      <c r="C51" s="1"/>
      <c r="D51" s="15">
        <f>IF(D50=0,0,E50/D50)</f>
        <v>14.727272727272727</v>
      </c>
      <c r="E51" s="11"/>
      <c r="F51" s="1"/>
      <c r="G51" s="15">
        <f>IF(G50=0,0,H50/G50)</f>
        <v>14.285714285714286</v>
      </c>
      <c r="H51" s="11"/>
      <c r="I51" s="1"/>
      <c r="J51" s="15">
        <f>IF(J50=0,0,K50/J50)</f>
        <v>18.75</v>
      </c>
      <c r="K51" s="11"/>
      <c r="L51" s="1"/>
      <c r="M51" s="15">
        <f>IF(M50=0,0,N50/M50)</f>
        <v>19.5</v>
      </c>
      <c r="N51" s="11"/>
    </row>
    <row r="52" spans="3:16" ht="14.25" customHeight="1" thickBot="1">
      <c r="C52" s="1">
        <f>SUM(C3:C49)</f>
        <v>550</v>
      </c>
      <c r="D52" s="1"/>
      <c r="E52" s="11"/>
      <c r="F52" s="1">
        <f>SUM(F3:F49)</f>
        <v>200</v>
      </c>
      <c r="G52" s="1"/>
      <c r="H52" s="11"/>
      <c r="I52" s="1">
        <f>SUM(I3:I49)</f>
        <v>0</v>
      </c>
      <c r="J52" s="1"/>
      <c r="K52" s="11"/>
      <c r="L52" s="1">
        <f>SUM(L4:L49)</f>
        <v>1100</v>
      </c>
      <c r="M52" s="1"/>
      <c r="N52" s="11"/>
      <c r="P52" s="55"/>
    </row>
    <row r="53" spans="3:16" ht="14.25">
      <c r="C53" s="52" t="s">
        <v>282</v>
      </c>
      <c r="D53" s="53"/>
      <c r="E53" s="12">
        <v>150</v>
      </c>
      <c r="F53" s="52" t="s">
        <v>283</v>
      </c>
      <c r="G53" s="53"/>
      <c r="H53" s="12">
        <v>300</v>
      </c>
      <c r="I53" s="52" t="s">
        <v>283</v>
      </c>
      <c r="J53" s="53"/>
      <c r="K53" s="12">
        <v>150</v>
      </c>
      <c r="L53" s="52" t="s">
        <v>283</v>
      </c>
      <c r="M53" s="53"/>
      <c r="N53" s="12">
        <v>300</v>
      </c>
      <c r="P53" s="55"/>
    </row>
    <row r="54" spans="3:16" ht="14.25">
      <c r="C54" s="54" t="s">
        <v>284</v>
      </c>
      <c r="D54" s="33"/>
      <c r="E54" s="8"/>
      <c r="F54" s="54" t="s">
        <v>217</v>
      </c>
      <c r="G54" s="33"/>
      <c r="H54" s="8"/>
      <c r="I54" s="54" t="s">
        <v>217</v>
      </c>
      <c r="J54" s="33"/>
      <c r="L54" s="54" t="s">
        <v>217</v>
      </c>
      <c r="M54" s="33"/>
      <c r="N54" s="8"/>
      <c r="P54" s="55"/>
    </row>
    <row r="55" spans="3:16" ht="15" thickBot="1">
      <c r="C55" s="34" t="s">
        <v>285</v>
      </c>
      <c r="D55" s="35"/>
      <c r="E55" s="13">
        <v>12</v>
      </c>
      <c r="F55" s="34" t="s">
        <v>285</v>
      </c>
      <c r="G55" s="35"/>
      <c r="H55" s="13">
        <v>0</v>
      </c>
      <c r="I55" s="34" t="s">
        <v>285</v>
      </c>
      <c r="J55" s="35"/>
      <c r="K55" s="8">
        <v>0</v>
      </c>
      <c r="L55" s="34" t="s">
        <v>285</v>
      </c>
      <c r="M55" s="35"/>
      <c r="N55" s="13">
        <v>12</v>
      </c>
      <c r="P55" s="55"/>
    </row>
    <row r="56" spans="2:16" ht="14.25" customHeight="1" thickBot="1">
      <c r="B56" s="18"/>
      <c r="C56" s="1"/>
      <c r="D56" s="1"/>
      <c r="E56" s="11"/>
      <c r="F56" s="1"/>
      <c r="G56" s="1"/>
      <c r="H56" s="11"/>
      <c r="I56" s="1"/>
      <c r="J56" s="1"/>
      <c r="K56" s="11"/>
      <c r="L56" s="1"/>
      <c r="M56" s="1"/>
      <c r="N56" s="11"/>
      <c r="P56" s="55"/>
    </row>
    <row r="57" spans="3:16" ht="14.25" customHeight="1">
      <c r="C57" s="40" t="s">
        <v>286</v>
      </c>
      <c r="D57" s="41"/>
      <c r="E57" s="42"/>
      <c r="F57" s="40" t="s">
        <v>287</v>
      </c>
      <c r="G57" s="41"/>
      <c r="H57" s="42"/>
      <c r="I57" s="40" t="s">
        <v>288</v>
      </c>
      <c r="J57" s="41"/>
      <c r="K57" s="42"/>
      <c r="L57" s="40" t="s">
        <v>289</v>
      </c>
      <c r="M57" s="41"/>
      <c r="N57" s="42"/>
      <c r="P57" s="55"/>
    </row>
    <row r="58" spans="3:16" ht="14.25">
      <c r="C58" s="43"/>
      <c r="D58" s="44"/>
      <c r="E58" s="45"/>
      <c r="F58" s="43"/>
      <c r="G58" s="44"/>
      <c r="H58" s="45"/>
      <c r="I58" s="43"/>
      <c r="J58" s="44"/>
      <c r="K58" s="45"/>
      <c r="L58" s="43"/>
      <c r="M58" s="44"/>
      <c r="N58" s="45"/>
      <c r="P58" s="55"/>
    </row>
    <row r="59" spans="3:16" ht="14.25">
      <c r="C59" s="43"/>
      <c r="D59" s="44"/>
      <c r="E59" s="45"/>
      <c r="F59" s="43"/>
      <c r="G59" s="44"/>
      <c r="H59" s="45"/>
      <c r="I59" s="43"/>
      <c r="J59" s="44"/>
      <c r="K59" s="45"/>
      <c r="L59" s="43"/>
      <c r="M59" s="44"/>
      <c r="N59" s="45"/>
      <c r="P59" s="55"/>
    </row>
    <row r="60" spans="3:16" ht="14.25">
      <c r="C60" s="43"/>
      <c r="D60" s="44"/>
      <c r="E60" s="45"/>
      <c r="F60" s="43"/>
      <c r="G60" s="44"/>
      <c r="H60" s="45"/>
      <c r="I60" s="43"/>
      <c r="J60" s="44"/>
      <c r="K60" s="45"/>
      <c r="L60" s="43"/>
      <c r="M60" s="44"/>
      <c r="N60" s="45"/>
      <c r="P60" s="55"/>
    </row>
    <row r="61" spans="3:16" ht="203.25" customHeight="1">
      <c r="C61" s="43"/>
      <c r="D61" s="44"/>
      <c r="E61" s="45"/>
      <c r="F61" s="43"/>
      <c r="G61" s="44"/>
      <c r="H61" s="45"/>
      <c r="I61" s="43"/>
      <c r="J61" s="44"/>
      <c r="K61" s="45"/>
      <c r="L61" s="43"/>
      <c r="M61" s="44"/>
      <c r="N61" s="45"/>
      <c r="P61" s="55"/>
    </row>
    <row r="62" spans="3:14" ht="70.5" customHeight="1" thickBot="1">
      <c r="C62" s="46"/>
      <c r="D62" s="47"/>
      <c r="E62" s="48"/>
      <c r="F62" s="46"/>
      <c r="G62" s="47"/>
      <c r="H62" s="48"/>
      <c r="I62" s="46"/>
      <c r="J62" s="47"/>
      <c r="K62" s="48"/>
      <c r="L62" s="46"/>
      <c r="M62" s="47"/>
      <c r="N62" s="48"/>
    </row>
    <row r="63" ht="14.25">
      <c r="B63" s="18"/>
    </row>
  </sheetData>
  <mergeCells count="25">
    <mergeCell ref="C54:D54"/>
    <mergeCell ref="C55:D55"/>
    <mergeCell ref="A1:A2"/>
    <mergeCell ref="B1:B2"/>
    <mergeCell ref="C1:E1"/>
    <mergeCell ref="C53:D53"/>
    <mergeCell ref="P52:P61"/>
    <mergeCell ref="I1:K1"/>
    <mergeCell ref="L1:N1"/>
    <mergeCell ref="O1:O2"/>
    <mergeCell ref="P1:P2"/>
    <mergeCell ref="I53:J53"/>
    <mergeCell ref="L53:M53"/>
    <mergeCell ref="L55:M55"/>
    <mergeCell ref="I57:K62"/>
    <mergeCell ref="F57:H62"/>
    <mergeCell ref="C57:E62"/>
    <mergeCell ref="L57:N62"/>
    <mergeCell ref="F1:H1"/>
    <mergeCell ref="F53:G53"/>
    <mergeCell ref="F54:G54"/>
    <mergeCell ref="I54:J54"/>
    <mergeCell ref="L54:M54"/>
    <mergeCell ref="F55:G55"/>
    <mergeCell ref="I55:J5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63"/>
  <sheetViews>
    <sheetView zoomScale="85" zoomScaleNormal="85" workbookViewId="0" topLeftCell="A7">
      <selection activeCell="G42" sqref="G42"/>
    </sheetView>
  </sheetViews>
  <sheetFormatPr defaultColWidth="9.00390625" defaultRowHeight="14.25"/>
  <cols>
    <col min="1" max="1" width="13.875" style="1" customWidth="1"/>
    <col min="2" max="2" width="16.75390625" style="0" bestFit="1" customWidth="1"/>
    <col min="3" max="3" width="5.75390625" style="0" bestFit="1" customWidth="1"/>
    <col min="4" max="4" width="9.375" style="0" bestFit="1" customWidth="1"/>
    <col min="5" max="5" width="10.375" style="0" bestFit="1" customWidth="1"/>
    <col min="6" max="6" width="6.125" style="0" bestFit="1" customWidth="1"/>
    <col min="7" max="7" width="9.375" style="0" bestFit="1" customWidth="1"/>
    <col min="8" max="8" width="11.875" style="0" bestFit="1" customWidth="1"/>
    <col min="9" max="9" width="7.125" style="0" bestFit="1" customWidth="1"/>
    <col min="10" max="10" width="9.375" style="0" bestFit="1" customWidth="1"/>
    <col min="11" max="11" width="10.375" style="0" bestFit="1" customWidth="1"/>
    <col min="12" max="12" width="7.125" style="0" bestFit="1" customWidth="1"/>
    <col min="13" max="13" width="9.375" style="0" bestFit="1" customWidth="1"/>
    <col min="14" max="14" width="10.375" style="0" bestFit="1" customWidth="1"/>
    <col min="15" max="15" width="14.125" style="14" bestFit="1" customWidth="1"/>
    <col min="16" max="16" width="10.25390625" style="1" bestFit="1" customWidth="1"/>
  </cols>
  <sheetData>
    <row r="1" spans="1:16" ht="14.25">
      <c r="A1" s="36" t="s">
        <v>290</v>
      </c>
      <c r="B1" s="56" t="s">
        <v>291</v>
      </c>
      <c r="C1" s="49">
        <v>40254</v>
      </c>
      <c r="D1" s="50"/>
      <c r="E1" s="51"/>
      <c r="F1" s="49">
        <v>40258</v>
      </c>
      <c r="G1" s="50"/>
      <c r="H1" s="51"/>
      <c r="I1" s="49">
        <v>40261</v>
      </c>
      <c r="J1" s="50"/>
      <c r="K1" s="51"/>
      <c r="L1" s="49">
        <v>40265</v>
      </c>
      <c r="M1" s="50"/>
      <c r="N1" s="51"/>
      <c r="O1" s="37" t="s">
        <v>292</v>
      </c>
      <c r="P1" s="36" t="s">
        <v>293</v>
      </c>
    </row>
    <row r="2" spans="1:16" ht="14.25">
      <c r="A2" s="36"/>
      <c r="B2" s="56"/>
      <c r="C2" s="4" t="s">
        <v>2</v>
      </c>
      <c r="D2" s="2" t="s">
        <v>3</v>
      </c>
      <c r="E2" s="3" t="s">
        <v>294</v>
      </c>
      <c r="F2" s="4" t="s">
        <v>2</v>
      </c>
      <c r="G2" s="2" t="s">
        <v>3</v>
      </c>
      <c r="H2" s="3" t="s">
        <v>4</v>
      </c>
      <c r="I2" s="4" t="s">
        <v>2</v>
      </c>
      <c r="J2" s="2" t="s">
        <v>3</v>
      </c>
      <c r="K2" s="3" t="s">
        <v>4</v>
      </c>
      <c r="L2" s="4" t="s">
        <v>2</v>
      </c>
      <c r="M2" s="2" t="s">
        <v>3</v>
      </c>
      <c r="N2" s="3" t="s">
        <v>4</v>
      </c>
      <c r="O2" s="37"/>
      <c r="P2" s="36"/>
    </row>
    <row r="3" spans="1:15" ht="14.25">
      <c r="A3" s="5" t="s">
        <v>295</v>
      </c>
      <c r="B3" s="6">
        <f aca="true" t="shared" si="0" ref="B3:B49">C3-E3+F3-H3+I3-K3+L3-N3+O3</f>
        <v>-14.760876873459331</v>
      </c>
      <c r="C3" s="9"/>
      <c r="D3" s="7"/>
      <c r="E3" s="8">
        <f>D3*D51</f>
        <v>0</v>
      </c>
      <c r="F3" s="9"/>
      <c r="G3" s="7"/>
      <c r="H3" s="8">
        <f>G3*G51</f>
        <v>0</v>
      </c>
      <c r="I3" s="9"/>
      <c r="J3" s="7"/>
      <c r="K3" s="8">
        <f>J3*J51</f>
        <v>0</v>
      </c>
      <c r="L3" s="9"/>
      <c r="M3" s="7"/>
      <c r="N3" s="8">
        <f>M3*M51</f>
        <v>0</v>
      </c>
      <c r="O3" s="6">
        <v>-14.760876873459331</v>
      </c>
    </row>
    <row r="4" spans="1:15" ht="14.25">
      <c r="A4" s="5" t="s">
        <v>296</v>
      </c>
      <c r="B4" s="6">
        <f t="shared" si="0"/>
        <v>171.38097475251823</v>
      </c>
      <c r="C4" s="9"/>
      <c r="D4" s="7"/>
      <c r="E4" s="8">
        <f>D4*D51</f>
        <v>0</v>
      </c>
      <c r="F4" s="9">
        <v>200</v>
      </c>
      <c r="G4" s="7">
        <v>1</v>
      </c>
      <c r="H4" s="8">
        <f>G4*G51</f>
        <v>23.076923076923077</v>
      </c>
      <c r="I4" s="9"/>
      <c r="J4" s="7"/>
      <c r="K4" s="8">
        <f>J4*J51</f>
        <v>0</v>
      </c>
      <c r="L4" s="9"/>
      <c r="M4" s="7"/>
      <c r="N4" s="8">
        <f>M4*M51</f>
        <v>0</v>
      </c>
      <c r="O4" s="6">
        <v>-5.542102170558701</v>
      </c>
    </row>
    <row r="5" spans="1:15" ht="14.25">
      <c r="A5" s="5" t="s">
        <v>297</v>
      </c>
      <c r="B5" s="6">
        <f t="shared" si="0"/>
        <v>152.27734245501784</v>
      </c>
      <c r="C5" s="9"/>
      <c r="D5" s="7"/>
      <c r="E5" s="8">
        <f>D5*D51</f>
        <v>0</v>
      </c>
      <c r="F5" s="9"/>
      <c r="G5" s="7">
        <v>1</v>
      </c>
      <c r="H5" s="8">
        <f>G5*G51</f>
        <v>23.076923076923077</v>
      </c>
      <c r="I5" s="9"/>
      <c r="J5" s="7"/>
      <c r="K5" s="8">
        <f>J5*J51</f>
        <v>0</v>
      </c>
      <c r="L5" s="9"/>
      <c r="M5" s="7">
        <v>1</v>
      </c>
      <c r="N5" s="8">
        <f>M5*M51</f>
        <v>18.75</v>
      </c>
      <c r="O5" s="6">
        <v>194.10426553194094</v>
      </c>
    </row>
    <row r="6" spans="1:15" ht="14.25">
      <c r="A6" s="5" t="s">
        <v>298</v>
      </c>
      <c r="B6" s="6">
        <f t="shared" si="0"/>
        <v>106.3840321247604</v>
      </c>
      <c r="C6" s="9"/>
      <c r="D6" s="7"/>
      <c r="E6" s="8">
        <f>D6*D51</f>
        <v>0</v>
      </c>
      <c r="F6" s="9"/>
      <c r="G6" s="7"/>
      <c r="H6" s="8">
        <f>G6*G51</f>
        <v>0</v>
      </c>
      <c r="I6" s="9"/>
      <c r="J6" s="7"/>
      <c r="K6" s="8">
        <f>J6*J51</f>
        <v>0</v>
      </c>
      <c r="L6" s="9"/>
      <c r="M6" s="7">
        <v>1</v>
      </c>
      <c r="N6" s="8">
        <f>M6*M51</f>
        <v>18.75</v>
      </c>
      <c r="O6" s="6">
        <v>125.1340321247604</v>
      </c>
    </row>
    <row r="7" spans="1:15" ht="14.25">
      <c r="A7" s="5" t="s">
        <v>299</v>
      </c>
      <c r="B7" s="6">
        <f t="shared" si="0"/>
        <v>-66.85994619818345</v>
      </c>
      <c r="C7" s="9"/>
      <c r="D7" s="7"/>
      <c r="E7" s="8">
        <f>D7*D51</f>
        <v>0</v>
      </c>
      <c r="F7" s="9"/>
      <c r="G7" s="7">
        <v>1</v>
      </c>
      <c r="H7" s="8">
        <f>G7*G51</f>
        <v>23.076923076923077</v>
      </c>
      <c r="I7" s="9"/>
      <c r="J7" s="7"/>
      <c r="K7" s="8">
        <f>J7*J51</f>
        <v>0</v>
      </c>
      <c r="L7" s="9"/>
      <c r="M7" s="7">
        <v>1</v>
      </c>
      <c r="N7" s="8">
        <f>M7*M51</f>
        <v>18.75</v>
      </c>
      <c r="O7" s="6">
        <v>-25.033023121260364</v>
      </c>
    </row>
    <row r="8" spans="1:15" ht="14.25">
      <c r="A8" s="5" t="s">
        <v>300</v>
      </c>
      <c r="B8" s="6">
        <f t="shared" si="0"/>
        <v>44.931723988659</v>
      </c>
      <c r="C8" s="9"/>
      <c r="D8" s="7"/>
      <c r="E8" s="8">
        <f>D8*D51</f>
        <v>0</v>
      </c>
      <c r="F8" s="9"/>
      <c r="G8" s="7"/>
      <c r="H8" s="8">
        <f>G8*G51</f>
        <v>0</v>
      </c>
      <c r="I8" s="9"/>
      <c r="J8" s="7"/>
      <c r="K8" s="8">
        <f>J8*J51</f>
        <v>0</v>
      </c>
      <c r="L8" s="9"/>
      <c r="M8" s="7">
        <v>1</v>
      </c>
      <c r="N8" s="8">
        <f>M8*M51</f>
        <v>18.75</v>
      </c>
      <c r="O8" s="6">
        <v>63.681723988659</v>
      </c>
    </row>
    <row r="9" spans="1:15" ht="14.25">
      <c r="A9" s="5" t="s">
        <v>301</v>
      </c>
      <c r="B9" s="6">
        <f t="shared" si="0"/>
        <v>113.80436207986128</v>
      </c>
      <c r="C9" s="9"/>
      <c r="D9" s="7">
        <v>1</v>
      </c>
      <c r="E9" s="8">
        <f>D9*D51</f>
        <v>16.2</v>
      </c>
      <c r="F9" s="9"/>
      <c r="G9" s="7">
        <v>1</v>
      </c>
      <c r="H9" s="8">
        <f>G9*G51</f>
        <v>23.076923076923077</v>
      </c>
      <c r="I9" s="9"/>
      <c r="J9" s="7"/>
      <c r="K9" s="8">
        <f>J9*J51</f>
        <v>0</v>
      </c>
      <c r="L9" s="9"/>
      <c r="M9" s="7"/>
      <c r="N9" s="8">
        <f>M9*M51</f>
        <v>0</v>
      </c>
      <c r="O9" s="6">
        <v>153.08128515678436</v>
      </c>
    </row>
    <row r="10" spans="1:15" ht="14.25">
      <c r="A10" s="5" t="s">
        <v>302</v>
      </c>
      <c r="B10" s="6">
        <f t="shared" si="0"/>
        <v>-31.49143099811353</v>
      </c>
      <c r="C10" s="9"/>
      <c r="D10" s="7"/>
      <c r="E10" s="8">
        <f>D10*D51</f>
        <v>0</v>
      </c>
      <c r="F10" s="9"/>
      <c r="G10" s="7"/>
      <c r="H10" s="8">
        <f>G10*G51</f>
        <v>0</v>
      </c>
      <c r="I10" s="9"/>
      <c r="J10" s="7"/>
      <c r="K10" s="8">
        <f>J10*J51</f>
        <v>0</v>
      </c>
      <c r="L10" s="9">
        <v>-32</v>
      </c>
      <c r="M10" s="7">
        <v>1</v>
      </c>
      <c r="N10" s="8">
        <f>M10*M51</f>
        <v>18.75</v>
      </c>
      <c r="O10" s="6">
        <v>19.25856900188647</v>
      </c>
    </row>
    <row r="11" spans="1:15" ht="14.25">
      <c r="A11" s="5" t="s">
        <v>303</v>
      </c>
      <c r="B11" s="6">
        <f t="shared" si="0"/>
        <v>-3.1171323473798402</v>
      </c>
      <c r="C11" s="9"/>
      <c r="D11" s="7"/>
      <c r="E11" s="8">
        <f>D11*D51</f>
        <v>0</v>
      </c>
      <c r="F11" s="9"/>
      <c r="G11" s="7"/>
      <c r="H11" s="8">
        <f>G11*G51</f>
        <v>0</v>
      </c>
      <c r="I11" s="9"/>
      <c r="J11" s="7"/>
      <c r="K11" s="8">
        <f>J11*J51</f>
        <v>0</v>
      </c>
      <c r="L11" s="9"/>
      <c r="M11" s="7"/>
      <c r="N11" s="8">
        <f>M11*M51</f>
        <v>0</v>
      </c>
      <c r="O11" s="6">
        <v>-3.1171323473798402</v>
      </c>
    </row>
    <row r="12" spans="1:15" ht="14.25">
      <c r="A12" s="5" t="s">
        <v>304</v>
      </c>
      <c r="B12" s="6">
        <f t="shared" si="0"/>
        <v>16.604686873475366</v>
      </c>
      <c r="C12" s="9"/>
      <c r="D12" s="7">
        <v>1</v>
      </c>
      <c r="E12" s="8">
        <f>D12*D51</f>
        <v>16.2</v>
      </c>
      <c r="F12" s="9"/>
      <c r="G12" s="7"/>
      <c r="H12" s="8">
        <f>G12*G51</f>
        <v>0</v>
      </c>
      <c r="I12" s="9"/>
      <c r="J12" s="7">
        <v>1</v>
      </c>
      <c r="K12" s="8">
        <f>J12*J51</f>
        <v>17.05</v>
      </c>
      <c r="L12" s="9">
        <v>50</v>
      </c>
      <c r="M12" s="7"/>
      <c r="N12" s="8">
        <f>M12*M51</f>
        <v>0</v>
      </c>
      <c r="O12" s="6">
        <v>-0.14531312652463413</v>
      </c>
    </row>
    <row r="13" spans="1:15" ht="14.25">
      <c r="A13" s="5" t="s">
        <v>305</v>
      </c>
      <c r="B13" s="6">
        <f t="shared" si="0"/>
        <v>16.339716304359143</v>
      </c>
      <c r="C13" s="9"/>
      <c r="D13" s="7"/>
      <c r="E13" s="8">
        <f>D13*D51</f>
        <v>0</v>
      </c>
      <c r="F13" s="9"/>
      <c r="G13" s="7"/>
      <c r="H13" s="8">
        <f>G13*G51</f>
        <v>0</v>
      </c>
      <c r="I13" s="9"/>
      <c r="J13" s="7"/>
      <c r="K13" s="8">
        <f>J13*J51</f>
        <v>0</v>
      </c>
      <c r="L13" s="9"/>
      <c r="M13" s="7"/>
      <c r="N13" s="8">
        <f>M13*M51</f>
        <v>0</v>
      </c>
      <c r="O13" s="6">
        <v>16.339716304359143</v>
      </c>
    </row>
    <row r="14" spans="1:15" ht="14.25">
      <c r="A14" s="5" t="s">
        <v>306</v>
      </c>
      <c r="B14" s="6">
        <f t="shared" si="0"/>
        <v>-33.832470228867024</v>
      </c>
      <c r="C14" s="9"/>
      <c r="D14" s="7"/>
      <c r="E14" s="8">
        <f>D14*D51</f>
        <v>0</v>
      </c>
      <c r="F14" s="9"/>
      <c r="G14" s="7"/>
      <c r="H14" s="8">
        <f>G14*G51</f>
        <v>0</v>
      </c>
      <c r="I14" s="9"/>
      <c r="J14" s="7"/>
      <c r="K14" s="8">
        <f>J14*J51</f>
        <v>0</v>
      </c>
      <c r="L14" s="9"/>
      <c r="M14" s="7"/>
      <c r="N14" s="8">
        <f>M14*M51</f>
        <v>0</v>
      </c>
      <c r="O14" s="6">
        <v>-33.832470228867024</v>
      </c>
    </row>
    <row r="15" spans="1:15" ht="14.25">
      <c r="A15" s="5" t="s">
        <v>307</v>
      </c>
      <c r="B15" s="6">
        <f t="shared" si="0"/>
        <v>-29.163554815556054</v>
      </c>
      <c r="C15" s="9"/>
      <c r="D15" s="7"/>
      <c r="E15" s="8">
        <f>D15*D51</f>
        <v>0</v>
      </c>
      <c r="F15" s="9"/>
      <c r="G15" s="7"/>
      <c r="H15" s="8">
        <f>G15*G51</f>
        <v>0</v>
      </c>
      <c r="I15" s="9"/>
      <c r="J15" s="7"/>
      <c r="K15" s="8">
        <f>J15*J51</f>
        <v>0</v>
      </c>
      <c r="L15" s="9"/>
      <c r="M15" s="7">
        <v>1</v>
      </c>
      <c r="N15" s="8">
        <f>M15*M51</f>
        <v>18.75</v>
      </c>
      <c r="O15" s="6">
        <v>-10.413554815556054</v>
      </c>
    </row>
    <row r="16" spans="1:15" ht="14.25">
      <c r="A16" s="5" t="s">
        <v>308</v>
      </c>
      <c r="B16" s="6">
        <f t="shared" si="0"/>
        <v>-27.08705709460822</v>
      </c>
      <c r="C16" s="9"/>
      <c r="D16" s="7">
        <v>1</v>
      </c>
      <c r="E16" s="8">
        <f>D16*D51</f>
        <v>16.2</v>
      </c>
      <c r="F16" s="9"/>
      <c r="G16" s="7"/>
      <c r="H16" s="8">
        <f>G16*G51</f>
        <v>0</v>
      </c>
      <c r="I16" s="9"/>
      <c r="J16" s="7">
        <v>1</v>
      </c>
      <c r="K16" s="8">
        <f>J16*J51</f>
        <v>17.05</v>
      </c>
      <c r="L16" s="9"/>
      <c r="M16" s="7"/>
      <c r="N16" s="8">
        <f>M16*M51</f>
        <v>0</v>
      </c>
      <c r="O16" s="6">
        <v>6.16294290539178</v>
      </c>
    </row>
    <row r="17" spans="1:15" ht="14.25">
      <c r="A17" s="5" t="s">
        <v>309</v>
      </c>
      <c r="B17" s="6">
        <f t="shared" si="0"/>
        <v>4.208439460546682</v>
      </c>
      <c r="C17" s="9"/>
      <c r="D17" s="7"/>
      <c r="E17" s="8">
        <f>D17*D51</f>
        <v>0</v>
      </c>
      <c r="F17" s="9"/>
      <c r="G17" s="7"/>
      <c r="H17" s="8">
        <f>G17*G51</f>
        <v>0</v>
      </c>
      <c r="I17" s="9"/>
      <c r="J17" s="7"/>
      <c r="K17" s="8">
        <f>J17*J51</f>
        <v>0</v>
      </c>
      <c r="L17" s="9"/>
      <c r="M17" s="7"/>
      <c r="N17" s="8">
        <f>M17*M51</f>
        <v>0</v>
      </c>
      <c r="O17" s="6">
        <v>4.208439460546682</v>
      </c>
    </row>
    <row r="18" spans="1:15" ht="14.25">
      <c r="A18" s="5" t="s">
        <v>310</v>
      </c>
      <c r="B18" s="6">
        <f t="shared" si="0"/>
        <v>472.9534590237474</v>
      </c>
      <c r="C18" s="9"/>
      <c r="D18" s="7">
        <v>1</v>
      </c>
      <c r="E18" s="8">
        <f>D18*D51</f>
        <v>16.2</v>
      </c>
      <c r="F18" s="9">
        <v>160</v>
      </c>
      <c r="G18" s="7">
        <v>1</v>
      </c>
      <c r="H18" s="8">
        <f>G18*G51</f>
        <v>23.076923076923077</v>
      </c>
      <c r="I18" s="9"/>
      <c r="J18" s="7"/>
      <c r="K18" s="8">
        <f>J18*J51</f>
        <v>0</v>
      </c>
      <c r="L18" s="9">
        <v>192</v>
      </c>
      <c r="M18" s="7">
        <v>1</v>
      </c>
      <c r="N18" s="8">
        <f>M18*M51</f>
        <v>18.75</v>
      </c>
      <c r="O18" s="6">
        <v>178.9803821006705</v>
      </c>
    </row>
    <row r="19" spans="1:15" ht="14.25">
      <c r="A19" s="5" t="s">
        <v>311</v>
      </c>
      <c r="B19" s="6">
        <f t="shared" si="0"/>
        <v>4.400956867873004</v>
      </c>
      <c r="C19" s="9"/>
      <c r="D19" s="7"/>
      <c r="E19" s="8">
        <f>D19*D51</f>
        <v>0</v>
      </c>
      <c r="F19" s="9"/>
      <c r="G19" s="7"/>
      <c r="H19" s="8">
        <f>G19*G51</f>
        <v>0</v>
      </c>
      <c r="I19" s="9"/>
      <c r="J19" s="7"/>
      <c r="K19" s="8">
        <f>J19*J51</f>
        <v>0</v>
      </c>
      <c r="L19" s="9"/>
      <c r="M19" s="7"/>
      <c r="N19" s="8">
        <f>M19*M51</f>
        <v>0</v>
      </c>
      <c r="O19" s="6">
        <v>4.400956867873004</v>
      </c>
    </row>
    <row r="20" spans="1:15" ht="14.25">
      <c r="A20" s="5" t="s">
        <v>312</v>
      </c>
      <c r="B20" s="6">
        <f t="shared" si="0"/>
        <v>39.764637350953166</v>
      </c>
      <c r="C20" s="9"/>
      <c r="D20" s="7">
        <v>1</v>
      </c>
      <c r="E20" s="8">
        <f>D20*D51</f>
        <v>16.2</v>
      </c>
      <c r="F20" s="9"/>
      <c r="G20" s="7"/>
      <c r="H20" s="8">
        <f>G20*G51</f>
        <v>0</v>
      </c>
      <c r="I20" s="9"/>
      <c r="J20" s="7">
        <v>1</v>
      </c>
      <c r="K20" s="8">
        <f>J20*J51</f>
        <v>17.05</v>
      </c>
      <c r="L20" s="9"/>
      <c r="M20" s="7"/>
      <c r="N20" s="8">
        <f>M20*M51</f>
        <v>0</v>
      </c>
      <c r="O20" s="6">
        <v>73.01463735095317</v>
      </c>
    </row>
    <row r="21" spans="1:15" ht="14.25">
      <c r="A21" s="5" t="s">
        <v>313</v>
      </c>
      <c r="B21" s="6">
        <f t="shared" si="0"/>
        <v>-81.61344277418345</v>
      </c>
      <c r="C21" s="9"/>
      <c r="D21" s="7"/>
      <c r="E21" s="8">
        <f>D21*D51</f>
        <v>0</v>
      </c>
      <c r="F21" s="9">
        <v>300</v>
      </c>
      <c r="G21" s="7">
        <v>1</v>
      </c>
      <c r="H21" s="8">
        <f>G21*G51</f>
        <v>23.076923076923077</v>
      </c>
      <c r="I21" s="9"/>
      <c r="J21" s="7">
        <v>1</v>
      </c>
      <c r="K21" s="8">
        <f>J21*J51</f>
        <v>17.05</v>
      </c>
      <c r="L21" s="9">
        <v>-32</v>
      </c>
      <c r="M21" s="7">
        <v>1</v>
      </c>
      <c r="N21" s="8">
        <f>M21*M51</f>
        <v>18.75</v>
      </c>
      <c r="O21" s="6">
        <v>-290.73651969726035</v>
      </c>
    </row>
    <row r="22" spans="1:15" ht="14.25">
      <c r="A22" s="5" t="s">
        <v>314</v>
      </c>
      <c r="B22" s="6">
        <f t="shared" si="0"/>
        <v>57.17730130570861</v>
      </c>
      <c r="C22" s="9"/>
      <c r="D22" s="7"/>
      <c r="E22" s="8">
        <f>D22*D51</f>
        <v>0</v>
      </c>
      <c r="F22" s="9"/>
      <c r="G22" s="7"/>
      <c r="H22" s="8">
        <f>G22*G51</f>
        <v>0</v>
      </c>
      <c r="I22" s="9"/>
      <c r="J22" s="7"/>
      <c r="K22" s="8">
        <f>J22*J51</f>
        <v>0</v>
      </c>
      <c r="L22" s="9"/>
      <c r="M22" s="7"/>
      <c r="N22" s="8">
        <f>M22*M51</f>
        <v>0</v>
      </c>
      <c r="O22" s="6">
        <v>57.17730130570861</v>
      </c>
    </row>
    <row r="23" spans="1:15" ht="14.25">
      <c r="A23" s="5" t="s">
        <v>315</v>
      </c>
      <c r="B23" s="6">
        <f t="shared" si="0"/>
        <v>-5.790074659639867</v>
      </c>
      <c r="C23" s="9"/>
      <c r="D23" s="7"/>
      <c r="E23" s="8">
        <f>D23*D51</f>
        <v>0</v>
      </c>
      <c r="F23" s="9"/>
      <c r="G23" s="7"/>
      <c r="H23" s="8">
        <f>G23*G51</f>
        <v>0</v>
      </c>
      <c r="I23" s="9"/>
      <c r="J23" s="7"/>
      <c r="K23" s="8">
        <f>J23*J51</f>
        <v>0</v>
      </c>
      <c r="L23" s="9"/>
      <c r="M23" s="7"/>
      <c r="N23" s="8">
        <f>M23*M51</f>
        <v>0</v>
      </c>
      <c r="O23" s="6">
        <v>-5.790074659639867</v>
      </c>
    </row>
    <row r="24" spans="1:15" ht="14.25">
      <c r="A24" s="5" t="s">
        <v>316</v>
      </c>
      <c r="B24" s="6">
        <f t="shared" si="0"/>
        <v>30.857252423674893</v>
      </c>
      <c r="C24" s="9"/>
      <c r="D24" s="7"/>
      <c r="E24" s="8">
        <f>D24*D51</f>
        <v>0</v>
      </c>
      <c r="F24" s="9"/>
      <c r="G24" s="7"/>
      <c r="H24" s="8">
        <f>G24*G51</f>
        <v>0</v>
      </c>
      <c r="I24" s="9"/>
      <c r="J24" s="7"/>
      <c r="K24" s="8">
        <f>J24*J51</f>
        <v>0</v>
      </c>
      <c r="L24" s="9"/>
      <c r="M24" s="7"/>
      <c r="N24" s="8">
        <f>M24*M51</f>
        <v>0</v>
      </c>
      <c r="O24" s="6">
        <v>30.857252423674893</v>
      </c>
    </row>
    <row r="25" spans="1:15" ht="14.25">
      <c r="A25" s="5" t="s">
        <v>317</v>
      </c>
      <c r="B25" s="6">
        <f t="shared" si="0"/>
        <v>93.52630869453046</v>
      </c>
      <c r="C25" s="9"/>
      <c r="D25" s="7"/>
      <c r="E25" s="8">
        <f>D25*D51</f>
        <v>0</v>
      </c>
      <c r="F25" s="9"/>
      <c r="G25" s="7"/>
      <c r="H25" s="8">
        <f>G25*G51</f>
        <v>0</v>
      </c>
      <c r="I25" s="9"/>
      <c r="J25" s="7"/>
      <c r="K25" s="8">
        <f>J25*J51</f>
        <v>0</v>
      </c>
      <c r="L25" s="9"/>
      <c r="M25" s="7"/>
      <c r="N25" s="8">
        <f>M25*M51</f>
        <v>0</v>
      </c>
      <c r="O25" s="6">
        <v>93.52630869453046</v>
      </c>
    </row>
    <row r="26" spans="1:15" ht="14.25">
      <c r="A26" s="5" t="s">
        <v>318</v>
      </c>
      <c r="B26" s="6">
        <f t="shared" si="0"/>
        <v>43.5402866207245</v>
      </c>
      <c r="C26" s="9"/>
      <c r="D26" s="7"/>
      <c r="E26" s="8">
        <f>D26*D51</f>
        <v>0</v>
      </c>
      <c r="F26" s="9"/>
      <c r="G26" s="7"/>
      <c r="H26" s="8">
        <f>G26*G51</f>
        <v>0</v>
      </c>
      <c r="I26" s="9"/>
      <c r="J26" s="7"/>
      <c r="K26" s="8">
        <f>J26*J51</f>
        <v>0</v>
      </c>
      <c r="L26" s="9"/>
      <c r="M26" s="7">
        <v>1</v>
      </c>
      <c r="N26" s="8">
        <f>M26*M51</f>
        <v>18.75</v>
      </c>
      <c r="O26" s="6">
        <v>62.2902866207245</v>
      </c>
    </row>
    <row r="27" spans="1:15" ht="14.25">
      <c r="A27" s="5" t="s">
        <v>319</v>
      </c>
      <c r="B27" s="6">
        <f t="shared" si="0"/>
        <v>29.995781238360877</v>
      </c>
      <c r="C27" s="9"/>
      <c r="D27" s="7"/>
      <c r="E27" s="8">
        <f>D27*D51</f>
        <v>0</v>
      </c>
      <c r="F27" s="9"/>
      <c r="G27" s="7"/>
      <c r="H27" s="8">
        <f>G27*G51</f>
        <v>0</v>
      </c>
      <c r="I27" s="9"/>
      <c r="J27" s="7"/>
      <c r="K27" s="8">
        <f>J27*J51</f>
        <v>0</v>
      </c>
      <c r="L27" s="9"/>
      <c r="M27" s="7"/>
      <c r="N27" s="8">
        <f>M27*M51</f>
        <v>0</v>
      </c>
      <c r="O27" s="6">
        <v>29.995781238360877</v>
      </c>
    </row>
    <row r="28" spans="1:16" ht="14.25">
      <c r="A28" s="5" t="s">
        <v>320</v>
      </c>
      <c r="B28" s="6">
        <f t="shared" si="0"/>
        <v>39.2</v>
      </c>
      <c r="C28" s="9"/>
      <c r="D28" s="7"/>
      <c r="E28" s="8">
        <f>D28*D51</f>
        <v>0</v>
      </c>
      <c r="F28" s="9"/>
      <c r="G28" s="7"/>
      <c r="H28" s="8">
        <f>G28*G51</f>
        <v>0</v>
      </c>
      <c r="I28" s="9"/>
      <c r="J28" s="7"/>
      <c r="K28" s="8">
        <f>J28*J51</f>
        <v>0</v>
      </c>
      <c r="L28" s="9"/>
      <c r="M28" s="7"/>
      <c r="N28" s="8">
        <f>M28*M51</f>
        <v>0</v>
      </c>
      <c r="O28" s="6">
        <v>39.2</v>
      </c>
      <c r="P28"/>
    </row>
    <row r="29" spans="1:15" ht="14.25">
      <c r="A29" s="5" t="s">
        <v>321</v>
      </c>
      <c r="B29" s="6">
        <f t="shared" si="0"/>
        <v>1.3377559144870048</v>
      </c>
      <c r="C29" s="9"/>
      <c r="D29" s="7"/>
      <c r="E29" s="8">
        <f>D29*D51</f>
        <v>0</v>
      </c>
      <c r="F29" s="9"/>
      <c r="G29" s="7">
        <v>1</v>
      </c>
      <c r="H29" s="8">
        <f>G29*G51</f>
        <v>23.076923076923077</v>
      </c>
      <c r="I29" s="9"/>
      <c r="J29" s="7"/>
      <c r="K29" s="8">
        <f>J29*J51</f>
        <v>0</v>
      </c>
      <c r="L29" s="9"/>
      <c r="M29" s="7">
        <v>1</v>
      </c>
      <c r="N29" s="8">
        <f>M29*M51</f>
        <v>18.75</v>
      </c>
      <c r="O29" s="6">
        <v>43.164678991410085</v>
      </c>
    </row>
    <row r="30" spans="1:15" ht="14.25">
      <c r="A30" s="5" t="s">
        <v>322</v>
      </c>
      <c r="B30" s="6">
        <f t="shared" si="0"/>
        <v>64.071693015475</v>
      </c>
      <c r="C30" s="9"/>
      <c r="D30" s="7"/>
      <c r="E30" s="8">
        <f>D30*D51</f>
        <v>0</v>
      </c>
      <c r="F30" s="9"/>
      <c r="G30" s="7"/>
      <c r="H30" s="8">
        <f>G30*G51</f>
        <v>0</v>
      </c>
      <c r="I30" s="9"/>
      <c r="J30" s="7"/>
      <c r="K30" s="8">
        <f>J30*J51</f>
        <v>0</v>
      </c>
      <c r="L30" s="9"/>
      <c r="M30" s="7"/>
      <c r="N30" s="8">
        <f>M30*M51</f>
        <v>0</v>
      </c>
      <c r="O30" s="6">
        <v>64.071693015475</v>
      </c>
    </row>
    <row r="31" spans="1:15" ht="14.25">
      <c r="A31" s="5" t="s">
        <v>323</v>
      </c>
      <c r="B31" s="6">
        <f t="shared" si="0"/>
        <v>60.19564875871852</v>
      </c>
      <c r="C31" s="9"/>
      <c r="D31" s="7">
        <v>1</v>
      </c>
      <c r="E31" s="8">
        <f>D31*D51</f>
        <v>16.2</v>
      </c>
      <c r="F31" s="9"/>
      <c r="G31" s="7"/>
      <c r="H31" s="8">
        <f>G31*G51</f>
        <v>0</v>
      </c>
      <c r="I31" s="9"/>
      <c r="J31" s="7">
        <v>1</v>
      </c>
      <c r="K31" s="8">
        <f>J31*J51</f>
        <v>17.05</v>
      </c>
      <c r="L31" s="9"/>
      <c r="M31" s="7"/>
      <c r="N31" s="8">
        <f>M31*M51</f>
        <v>0</v>
      </c>
      <c r="O31" s="6">
        <v>93.44564875871852</v>
      </c>
    </row>
    <row r="32" spans="1:15" ht="14.25">
      <c r="A32" s="5" t="s">
        <v>324</v>
      </c>
      <c r="B32" s="6">
        <f t="shared" si="0"/>
        <v>36.53333333333333</v>
      </c>
      <c r="C32" s="9"/>
      <c r="D32" s="7"/>
      <c r="E32" s="8">
        <f>D32*D51</f>
        <v>0</v>
      </c>
      <c r="F32" s="9"/>
      <c r="G32" s="7"/>
      <c r="H32" s="8">
        <f>G32*G51</f>
        <v>0</v>
      </c>
      <c r="I32" s="9"/>
      <c r="J32" s="7"/>
      <c r="K32" s="8">
        <f>J32*J51</f>
        <v>0</v>
      </c>
      <c r="L32" s="9"/>
      <c r="M32" s="7"/>
      <c r="N32" s="8">
        <f>M32*M51</f>
        <v>0</v>
      </c>
      <c r="O32" s="6">
        <v>36.53333333333333</v>
      </c>
    </row>
    <row r="33" spans="1:15" ht="14.25">
      <c r="A33" s="5" t="s">
        <v>325</v>
      </c>
      <c r="B33" s="6">
        <f t="shared" si="0"/>
        <v>89.99840588666181</v>
      </c>
      <c r="C33" s="9"/>
      <c r="D33" s="7"/>
      <c r="E33" s="8">
        <f>D33*D51</f>
        <v>0</v>
      </c>
      <c r="F33" s="9"/>
      <c r="G33" s="7"/>
      <c r="H33" s="8">
        <f>G33*G51</f>
        <v>0</v>
      </c>
      <c r="I33" s="9"/>
      <c r="J33" s="7"/>
      <c r="K33" s="8">
        <f>J33*J51</f>
        <v>0</v>
      </c>
      <c r="L33" s="9"/>
      <c r="M33" s="7"/>
      <c r="N33" s="8">
        <f>M33*M51</f>
        <v>0</v>
      </c>
      <c r="O33" s="6">
        <v>89.99840588666181</v>
      </c>
    </row>
    <row r="34" spans="1:15" ht="14.25">
      <c r="A34" s="5" t="s">
        <v>326</v>
      </c>
      <c r="B34" s="6">
        <f t="shared" si="0"/>
        <v>41.788900834696975</v>
      </c>
      <c r="C34" s="9"/>
      <c r="D34" s="7"/>
      <c r="E34" s="8">
        <f>D34*D51</f>
        <v>0</v>
      </c>
      <c r="F34" s="9"/>
      <c r="G34" s="7"/>
      <c r="H34" s="8">
        <f>G34*G51</f>
        <v>0</v>
      </c>
      <c r="I34" s="9"/>
      <c r="J34" s="7"/>
      <c r="K34" s="8">
        <f>J34*J51</f>
        <v>0</v>
      </c>
      <c r="L34" s="9"/>
      <c r="M34" s="7"/>
      <c r="N34" s="8">
        <f>M34*M51</f>
        <v>0</v>
      </c>
      <c r="O34" s="6">
        <v>41.788900834696975</v>
      </c>
    </row>
    <row r="35" spans="1:15" ht="14.25">
      <c r="A35" s="5" t="s">
        <v>327</v>
      </c>
      <c r="B35" s="6">
        <f t="shared" si="0"/>
        <v>61.39966813111059</v>
      </c>
      <c r="C35" s="9"/>
      <c r="D35" s="7"/>
      <c r="E35" s="8">
        <f>D35*D51</f>
        <v>0</v>
      </c>
      <c r="F35" s="9">
        <v>-40</v>
      </c>
      <c r="G35" s="7">
        <v>1</v>
      </c>
      <c r="H35" s="8">
        <f>G35*G51</f>
        <v>23.076923076923077</v>
      </c>
      <c r="I35" s="9"/>
      <c r="J35" s="7">
        <v>1</v>
      </c>
      <c r="K35" s="8">
        <f>J35*J51</f>
        <v>17.05</v>
      </c>
      <c r="L35" s="9">
        <v>-32</v>
      </c>
      <c r="M35" s="7">
        <v>1</v>
      </c>
      <c r="N35" s="8">
        <f>M35*M51</f>
        <v>18.75</v>
      </c>
      <c r="O35" s="6">
        <v>192.27659120803366</v>
      </c>
    </row>
    <row r="36" spans="1:15" ht="14.25">
      <c r="A36" s="5" t="s">
        <v>328</v>
      </c>
      <c r="B36" s="6">
        <f t="shared" si="0"/>
        <v>-57.96404365917459</v>
      </c>
      <c r="C36" s="9"/>
      <c r="D36" s="7">
        <v>1</v>
      </c>
      <c r="E36" s="8">
        <f>D36*D51</f>
        <v>16.2</v>
      </c>
      <c r="F36" s="9">
        <v>-40</v>
      </c>
      <c r="G36" s="7">
        <v>1</v>
      </c>
      <c r="H36" s="8">
        <f>G36*G51</f>
        <v>23.076923076923077</v>
      </c>
      <c r="I36" s="9"/>
      <c r="J36" s="7">
        <v>1</v>
      </c>
      <c r="K36" s="8">
        <f>J36*J51</f>
        <v>17.05</v>
      </c>
      <c r="L36" s="9">
        <v>-32</v>
      </c>
      <c r="M36" s="7">
        <v>1</v>
      </c>
      <c r="N36" s="8">
        <f>M36*M51</f>
        <v>18.75</v>
      </c>
      <c r="O36" s="6">
        <v>89.1128794177485</v>
      </c>
    </row>
    <row r="37" spans="1:15" ht="14.25">
      <c r="A37" s="5" t="s">
        <v>329</v>
      </c>
      <c r="B37" s="6">
        <f t="shared" si="0"/>
        <v>166.15225966243165</v>
      </c>
      <c r="C37" s="9"/>
      <c r="D37" s="7">
        <v>1</v>
      </c>
      <c r="E37" s="8">
        <f>D37*D51</f>
        <v>16.2</v>
      </c>
      <c r="F37" s="9"/>
      <c r="G37" s="7">
        <v>1</v>
      </c>
      <c r="H37" s="8">
        <f>G37*G51</f>
        <v>23.076923076923077</v>
      </c>
      <c r="I37" s="9">
        <v>165.5</v>
      </c>
      <c r="J37" s="7">
        <v>1</v>
      </c>
      <c r="K37" s="8">
        <f>J37*J51</f>
        <v>17.05</v>
      </c>
      <c r="L37" s="9"/>
      <c r="M37" s="7">
        <v>1</v>
      </c>
      <c r="N37" s="8">
        <f>M37*M51</f>
        <v>18.75</v>
      </c>
      <c r="O37" s="6">
        <v>75.72918273935473</v>
      </c>
    </row>
    <row r="38" spans="1:15" ht="14.25">
      <c r="A38" s="23" t="s">
        <v>330</v>
      </c>
      <c r="B38" s="6">
        <f t="shared" si="0"/>
        <v>-72.34562398499862</v>
      </c>
      <c r="C38" s="9"/>
      <c r="D38" s="7">
        <v>1</v>
      </c>
      <c r="E38" s="8">
        <f>D38*D51</f>
        <v>16.2</v>
      </c>
      <c r="F38" s="9">
        <v>-40</v>
      </c>
      <c r="G38" s="7">
        <v>1</v>
      </c>
      <c r="H38" s="8">
        <v>1</v>
      </c>
      <c r="I38" s="9"/>
      <c r="J38" s="7">
        <v>1</v>
      </c>
      <c r="K38" s="8">
        <f>J38*J51</f>
        <v>17.05</v>
      </c>
      <c r="L38" s="9">
        <v>-32</v>
      </c>
      <c r="M38" s="7">
        <v>1</v>
      </c>
      <c r="N38" s="8">
        <f>M38*M51</f>
        <v>18.75</v>
      </c>
      <c r="O38" s="6">
        <v>52.654376015001375</v>
      </c>
    </row>
    <row r="39" spans="1:15" ht="14.25">
      <c r="A39" s="23" t="s">
        <v>331</v>
      </c>
      <c r="B39" s="6">
        <f t="shared" si="0"/>
        <v>233.1511168133554</v>
      </c>
      <c r="C39" s="9"/>
      <c r="D39" s="7">
        <v>1</v>
      </c>
      <c r="E39" s="8">
        <f>D39*D51</f>
        <v>16.2</v>
      </c>
      <c r="F39" s="9"/>
      <c r="G39" s="7"/>
      <c r="H39" s="8">
        <f>G39*G51</f>
        <v>0</v>
      </c>
      <c r="I39" s="9"/>
      <c r="J39" s="7"/>
      <c r="K39" s="8">
        <f>J39*J51</f>
        <v>0</v>
      </c>
      <c r="L39" s="9"/>
      <c r="M39" s="7"/>
      <c r="N39" s="8">
        <f>M39*M51</f>
        <v>0</v>
      </c>
      <c r="O39" s="6">
        <v>249.3511168133554</v>
      </c>
    </row>
    <row r="40" spans="1:15" ht="14.25">
      <c r="A40" s="23" t="s">
        <v>332</v>
      </c>
      <c r="B40" s="6">
        <f t="shared" si="0"/>
        <v>-132.6801102100377</v>
      </c>
      <c r="C40" s="9"/>
      <c r="D40" s="7"/>
      <c r="E40" s="8">
        <f>D40*D51</f>
        <v>0</v>
      </c>
      <c r="F40" s="9">
        <v>260</v>
      </c>
      <c r="G40" s="7">
        <v>1</v>
      </c>
      <c r="H40" s="8">
        <v>1</v>
      </c>
      <c r="I40" s="9"/>
      <c r="J40" s="7">
        <v>1</v>
      </c>
      <c r="K40" s="8">
        <f>J40*J51</f>
        <v>17.05</v>
      </c>
      <c r="L40" s="9">
        <v>-32</v>
      </c>
      <c r="M40" s="7">
        <v>1</v>
      </c>
      <c r="N40" s="8">
        <f>M40*M51</f>
        <v>18.75</v>
      </c>
      <c r="O40" s="6">
        <v>-323.8801102100377</v>
      </c>
    </row>
    <row r="41" spans="1:15" ht="14.25">
      <c r="A41" s="23" t="s">
        <v>333</v>
      </c>
      <c r="B41" s="6">
        <f t="shared" si="0"/>
        <v>42.51206349206349</v>
      </c>
      <c r="C41" s="9"/>
      <c r="D41" s="7"/>
      <c r="E41" s="8">
        <f>D41*D51</f>
        <v>0</v>
      </c>
      <c r="F41" s="9"/>
      <c r="G41" s="7"/>
      <c r="H41" s="8">
        <v>1</v>
      </c>
      <c r="I41" s="9"/>
      <c r="J41" s="7"/>
      <c r="K41" s="8">
        <f>J41*J51</f>
        <v>0</v>
      </c>
      <c r="L41" s="9"/>
      <c r="M41" s="7"/>
      <c r="N41" s="8">
        <f>M41*M51</f>
        <v>0</v>
      </c>
      <c r="O41" s="6">
        <v>43.51206349206349</v>
      </c>
    </row>
    <row r="42" spans="1:16" ht="14.25">
      <c r="A42" s="23" t="s">
        <v>334</v>
      </c>
      <c r="B42" s="6">
        <f t="shared" si="0"/>
        <v>12.27</v>
      </c>
      <c r="C42" s="9"/>
      <c r="D42" s="7"/>
      <c r="E42" s="8">
        <f>D42*D51</f>
        <v>0</v>
      </c>
      <c r="F42" s="9"/>
      <c r="G42" s="7"/>
      <c r="H42" s="8">
        <v>1</v>
      </c>
      <c r="I42" s="9"/>
      <c r="J42" s="7"/>
      <c r="K42" s="8">
        <f>J42*J51</f>
        <v>0</v>
      </c>
      <c r="L42" s="9"/>
      <c r="M42" s="7"/>
      <c r="N42" s="8">
        <f>M42*M51</f>
        <v>0</v>
      </c>
      <c r="O42" s="6">
        <v>13.27</v>
      </c>
      <c r="P42"/>
    </row>
    <row r="43" spans="1:15" ht="14.25">
      <c r="A43" s="5" t="s">
        <v>335</v>
      </c>
      <c r="B43" s="6">
        <f t="shared" si="0"/>
        <v>14.113894711202542</v>
      </c>
      <c r="C43" s="9"/>
      <c r="D43" s="7"/>
      <c r="E43" s="8">
        <f>D43*D51</f>
        <v>0</v>
      </c>
      <c r="F43" s="9"/>
      <c r="G43" s="7"/>
      <c r="H43" s="8">
        <f>G43*G51</f>
        <v>0</v>
      </c>
      <c r="I43" s="9"/>
      <c r="J43" s="7"/>
      <c r="K43" s="8">
        <f>J43*J51</f>
        <v>0</v>
      </c>
      <c r="L43" s="9"/>
      <c r="M43" s="7"/>
      <c r="N43" s="8">
        <f>M43*M51</f>
        <v>0</v>
      </c>
      <c r="O43" s="6">
        <v>14.113894711202542</v>
      </c>
    </row>
    <row r="44" spans="1:16" ht="14.25">
      <c r="A44" s="5" t="s">
        <v>336</v>
      </c>
      <c r="B44" s="6">
        <f t="shared" si="0"/>
        <v>11.390361365806992</v>
      </c>
      <c r="C44" s="9"/>
      <c r="D44" s="7"/>
      <c r="E44" s="8">
        <f>D44*D51</f>
        <v>0</v>
      </c>
      <c r="F44" s="9"/>
      <c r="G44" s="7"/>
      <c r="H44" s="8">
        <f>G44*G51</f>
        <v>0</v>
      </c>
      <c r="I44" s="9"/>
      <c r="J44" s="7"/>
      <c r="K44" s="8">
        <f>J44*J51</f>
        <v>0</v>
      </c>
      <c r="L44" s="9"/>
      <c r="M44" s="7"/>
      <c r="N44" s="8">
        <f>M44*M51</f>
        <v>0</v>
      </c>
      <c r="O44" s="6">
        <v>11.390361365806992</v>
      </c>
      <c r="P44" s="7"/>
    </row>
    <row r="45" spans="1:15" ht="14.25">
      <c r="A45" s="5" t="s">
        <v>337</v>
      </c>
      <c r="B45" s="6">
        <f t="shared" si="0"/>
        <v>137.03762353453965</v>
      </c>
      <c r="C45" s="9"/>
      <c r="D45" s="7"/>
      <c r="E45" s="8">
        <f>D45*D51</f>
        <v>0</v>
      </c>
      <c r="F45" s="9"/>
      <c r="G45" s="7"/>
      <c r="H45" s="8">
        <f>G45*G51</f>
        <v>0</v>
      </c>
      <c r="I45" s="9"/>
      <c r="J45" s="7"/>
      <c r="K45" s="8">
        <f>J45*J51</f>
        <v>0</v>
      </c>
      <c r="L45" s="9"/>
      <c r="M45" s="7">
        <v>1</v>
      </c>
      <c r="N45" s="8">
        <f>M45*M51</f>
        <v>18.75</v>
      </c>
      <c r="O45" s="6">
        <v>155.78762353453965</v>
      </c>
    </row>
    <row r="46" spans="1:15" ht="14.25">
      <c r="A46" s="5" t="s">
        <v>338</v>
      </c>
      <c r="B46" s="6">
        <f t="shared" si="0"/>
        <v>-23.772825254178027</v>
      </c>
      <c r="C46" s="9"/>
      <c r="D46" s="7"/>
      <c r="E46" s="8">
        <f>D46*D51</f>
        <v>0</v>
      </c>
      <c r="F46" s="9"/>
      <c r="G46" s="7"/>
      <c r="H46" s="8">
        <f>G46*G51</f>
        <v>0</v>
      </c>
      <c r="I46" s="9"/>
      <c r="J46" s="7"/>
      <c r="K46" s="8">
        <f>J46*J51</f>
        <v>0</v>
      </c>
      <c r="L46" s="9"/>
      <c r="M46" s="7"/>
      <c r="N46" s="8">
        <f>M46*M51</f>
        <v>0</v>
      </c>
      <c r="O46" s="6">
        <v>-23.772825254178027</v>
      </c>
    </row>
    <row r="47" spans="1:15" ht="14.25">
      <c r="A47" s="5" t="s">
        <v>339</v>
      </c>
      <c r="B47" s="6">
        <f t="shared" si="0"/>
        <v>37.225478579391634</v>
      </c>
      <c r="C47" s="9"/>
      <c r="D47" s="7"/>
      <c r="E47" s="8">
        <f>D47*D51</f>
        <v>0</v>
      </c>
      <c r="F47" s="9"/>
      <c r="G47" s="7">
        <v>1</v>
      </c>
      <c r="H47" s="8">
        <f>G47*G51</f>
        <v>23.076923076923077</v>
      </c>
      <c r="I47" s="9"/>
      <c r="J47" s="7"/>
      <c r="K47" s="8">
        <f>J47*J51</f>
        <v>0</v>
      </c>
      <c r="L47" s="9"/>
      <c r="M47" s="7"/>
      <c r="N47" s="8">
        <f>M47*M51</f>
        <v>0</v>
      </c>
      <c r="O47" s="6">
        <v>60.30240165631471</v>
      </c>
    </row>
    <row r="48" spans="1:16" ht="14.25">
      <c r="A48" s="5" t="s">
        <v>340</v>
      </c>
      <c r="B48" s="6">
        <f t="shared" si="0"/>
        <v>40.810790641926516</v>
      </c>
      <c r="C48" s="9"/>
      <c r="E48" s="8">
        <f>D48*D52</f>
        <v>0</v>
      </c>
      <c r="G48" s="18"/>
      <c r="H48" s="8">
        <f>G48*G52</f>
        <v>0</v>
      </c>
      <c r="K48" s="8">
        <f>J48*J51</f>
        <v>0</v>
      </c>
      <c r="M48" s="7"/>
      <c r="N48" s="8">
        <f>M48*M51</f>
        <v>0</v>
      </c>
      <c r="O48" s="6">
        <v>40.810790641926516</v>
      </c>
      <c r="P48"/>
    </row>
    <row r="49" spans="1:15" ht="14.25">
      <c r="A49" s="5" t="s">
        <v>341</v>
      </c>
      <c r="B49" s="6">
        <f t="shared" si="0"/>
        <v>20.001195505486116</v>
      </c>
      <c r="C49" s="9"/>
      <c r="D49" s="7"/>
      <c r="E49" s="8">
        <f>D49*D51</f>
        <v>0</v>
      </c>
      <c r="F49" s="9"/>
      <c r="G49" s="7"/>
      <c r="H49" s="8">
        <f>G49*G51</f>
        <v>0</v>
      </c>
      <c r="I49" s="9"/>
      <c r="J49" s="7"/>
      <c r="K49" s="8">
        <f>J49*J51</f>
        <v>0</v>
      </c>
      <c r="L49" s="9"/>
      <c r="M49" s="7"/>
      <c r="N49" s="8">
        <f>M49*M51</f>
        <v>0</v>
      </c>
      <c r="O49" s="6">
        <v>20.001195505486116</v>
      </c>
    </row>
    <row r="50" spans="1:16" ht="18.75">
      <c r="A50" s="10" t="s">
        <v>342</v>
      </c>
      <c r="B50" s="16">
        <f>SUM(B3:B49)</f>
        <v>1926.8588626470782</v>
      </c>
      <c r="C50" s="9"/>
      <c r="D50" s="1">
        <f>SUM(D3:D49)</f>
        <v>10</v>
      </c>
      <c r="E50" s="8">
        <f>SUM(E53:E55)</f>
        <v>162</v>
      </c>
      <c r="F50" s="1"/>
      <c r="G50" s="1">
        <f>SUM(G3:G49)</f>
        <v>13</v>
      </c>
      <c r="H50" s="8">
        <f>SUM(H53:H55)</f>
        <v>300</v>
      </c>
      <c r="I50" s="1"/>
      <c r="J50" s="1">
        <f>SUM(J3:J49)</f>
        <v>10</v>
      </c>
      <c r="K50" s="8">
        <f>SUM(K53:K55)</f>
        <v>170.5</v>
      </c>
      <c r="L50" s="1"/>
      <c r="M50" s="1">
        <f>SUM(M3:M49)</f>
        <v>16</v>
      </c>
      <c r="N50" s="8">
        <f>SUM(N53:N55)</f>
        <v>300</v>
      </c>
      <c r="O50" s="14">
        <f>SUM(O3:O49)</f>
        <v>1801.7050164932327</v>
      </c>
      <c r="P50" s="14">
        <v>587</v>
      </c>
    </row>
    <row r="51" spans="1:14" ht="14.25">
      <c r="A51" s="1" t="s">
        <v>343</v>
      </c>
      <c r="C51" s="1"/>
      <c r="D51" s="15">
        <f>IF(D50=0,0,E50/D50)</f>
        <v>16.2</v>
      </c>
      <c r="E51" s="11"/>
      <c r="F51" s="1"/>
      <c r="G51" s="15">
        <f>IF(G50=0,0,H50/G50)</f>
        <v>23.076923076923077</v>
      </c>
      <c r="H51" s="11"/>
      <c r="I51" s="1"/>
      <c r="J51" s="15">
        <f>IF(J50=0,0,K50/J50)</f>
        <v>17.05</v>
      </c>
      <c r="K51" s="11"/>
      <c r="L51" s="1"/>
      <c r="M51" s="15">
        <f>IF(M50=0,0,N50/M50)</f>
        <v>18.75</v>
      </c>
      <c r="N51" s="11"/>
    </row>
    <row r="52" spans="3:16" ht="14.25" customHeight="1" thickBot="1">
      <c r="C52" s="1">
        <f>SUM(C3:C49)</f>
        <v>0</v>
      </c>
      <c r="D52" s="1"/>
      <c r="E52" s="11"/>
      <c r="F52" s="1">
        <f>SUM(F3:F49)</f>
        <v>800</v>
      </c>
      <c r="G52" s="1"/>
      <c r="H52" s="11"/>
      <c r="I52" s="1">
        <f>SUM(I3:I49)</f>
        <v>165.5</v>
      </c>
      <c r="J52" s="1"/>
      <c r="K52" s="11"/>
      <c r="L52" s="1">
        <f>SUM(L4:L49)</f>
        <v>50</v>
      </c>
      <c r="M52" s="1"/>
      <c r="N52" s="11"/>
      <c r="P52" s="55"/>
    </row>
    <row r="53" spans="3:16" ht="14.25">
      <c r="C53" s="52" t="s">
        <v>344</v>
      </c>
      <c r="D53" s="53"/>
      <c r="E53" s="12">
        <v>150</v>
      </c>
      <c r="F53" s="52" t="s">
        <v>344</v>
      </c>
      <c r="G53" s="53"/>
      <c r="H53" s="12">
        <v>300</v>
      </c>
      <c r="I53" s="52" t="s">
        <v>344</v>
      </c>
      <c r="J53" s="53"/>
      <c r="K53" s="12">
        <v>150</v>
      </c>
      <c r="L53" s="52" t="s">
        <v>344</v>
      </c>
      <c r="M53" s="53"/>
      <c r="N53" s="12">
        <v>300</v>
      </c>
      <c r="P53" s="55"/>
    </row>
    <row r="54" spans="3:16" ht="14.25">
      <c r="C54" s="54" t="s">
        <v>345</v>
      </c>
      <c r="D54" s="33"/>
      <c r="E54" s="8"/>
      <c r="F54" s="54" t="s">
        <v>345</v>
      </c>
      <c r="G54" s="33"/>
      <c r="H54" s="8"/>
      <c r="I54" s="54" t="s">
        <v>345</v>
      </c>
      <c r="J54" s="33"/>
      <c r="L54" s="54" t="s">
        <v>345</v>
      </c>
      <c r="M54" s="33"/>
      <c r="N54" s="8"/>
      <c r="P54" s="55"/>
    </row>
    <row r="55" spans="3:16" ht="15" thickBot="1">
      <c r="C55" s="34" t="s">
        <v>346</v>
      </c>
      <c r="D55" s="35"/>
      <c r="E55" s="13">
        <v>12</v>
      </c>
      <c r="F55" s="34" t="s">
        <v>346</v>
      </c>
      <c r="G55" s="35"/>
      <c r="H55" s="13">
        <v>0</v>
      </c>
      <c r="I55" s="34" t="s">
        <v>346</v>
      </c>
      <c r="J55" s="35"/>
      <c r="K55" s="8">
        <v>20.5</v>
      </c>
      <c r="L55" s="34" t="s">
        <v>346</v>
      </c>
      <c r="M55" s="35"/>
      <c r="N55" s="13">
        <v>0</v>
      </c>
      <c r="P55" s="55"/>
    </row>
    <row r="56" spans="2:16" ht="14.25" customHeight="1" thickBot="1">
      <c r="B56" s="18"/>
      <c r="C56" s="1"/>
      <c r="D56" s="1"/>
      <c r="E56" s="11"/>
      <c r="F56" s="1"/>
      <c r="G56" s="1"/>
      <c r="H56" s="11"/>
      <c r="I56" s="1"/>
      <c r="J56" s="1"/>
      <c r="K56" s="11"/>
      <c r="L56" s="1"/>
      <c r="M56" s="1"/>
      <c r="N56" s="11"/>
      <c r="P56" s="55"/>
    </row>
    <row r="57" spans="3:16" ht="14.25" customHeight="1">
      <c r="C57" s="40" t="s">
        <v>347</v>
      </c>
      <c r="D57" s="41"/>
      <c r="E57" s="42"/>
      <c r="F57" s="40" t="s">
        <v>348</v>
      </c>
      <c r="G57" s="41"/>
      <c r="H57" s="42"/>
      <c r="I57" s="40" t="s">
        <v>349</v>
      </c>
      <c r="J57" s="41"/>
      <c r="K57" s="42"/>
      <c r="L57" s="40" t="s">
        <v>407</v>
      </c>
      <c r="M57" s="41"/>
      <c r="N57" s="42"/>
      <c r="P57" s="55"/>
    </row>
    <row r="58" spans="3:16" ht="14.25">
      <c r="C58" s="43"/>
      <c r="D58" s="44"/>
      <c r="E58" s="45"/>
      <c r="F58" s="43"/>
      <c r="G58" s="44"/>
      <c r="H58" s="45"/>
      <c r="I58" s="43"/>
      <c r="J58" s="44"/>
      <c r="K58" s="45"/>
      <c r="L58" s="43"/>
      <c r="M58" s="44"/>
      <c r="N58" s="45"/>
      <c r="P58" s="55"/>
    </row>
    <row r="59" spans="3:16" ht="14.25">
      <c r="C59" s="43"/>
      <c r="D59" s="44"/>
      <c r="E59" s="45"/>
      <c r="F59" s="43"/>
      <c r="G59" s="44"/>
      <c r="H59" s="45"/>
      <c r="I59" s="43"/>
      <c r="J59" s="44"/>
      <c r="K59" s="45"/>
      <c r="L59" s="43"/>
      <c r="M59" s="44"/>
      <c r="N59" s="45"/>
      <c r="P59" s="55"/>
    </row>
    <row r="60" spans="3:16" ht="14.25">
      <c r="C60" s="43"/>
      <c r="D60" s="44"/>
      <c r="E60" s="45"/>
      <c r="F60" s="43"/>
      <c r="G60" s="44"/>
      <c r="H60" s="45"/>
      <c r="I60" s="43"/>
      <c r="J60" s="44"/>
      <c r="K60" s="45"/>
      <c r="L60" s="43"/>
      <c r="M60" s="44"/>
      <c r="N60" s="45"/>
      <c r="P60" s="55"/>
    </row>
    <row r="61" spans="3:16" ht="203.25" customHeight="1">
      <c r="C61" s="43"/>
      <c r="D61" s="44"/>
      <c r="E61" s="45"/>
      <c r="F61" s="43"/>
      <c r="G61" s="44"/>
      <c r="H61" s="45"/>
      <c r="I61" s="43"/>
      <c r="J61" s="44"/>
      <c r="K61" s="45"/>
      <c r="L61" s="43"/>
      <c r="M61" s="44"/>
      <c r="N61" s="45"/>
      <c r="P61" s="55"/>
    </row>
    <row r="62" spans="3:14" ht="70.5" customHeight="1" thickBot="1">
      <c r="C62" s="46"/>
      <c r="D62" s="47"/>
      <c r="E62" s="48"/>
      <c r="F62" s="46"/>
      <c r="G62" s="47"/>
      <c r="H62" s="48"/>
      <c r="I62" s="46"/>
      <c r="J62" s="47"/>
      <c r="K62" s="48"/>
      <c r="L62" s="46"/>
      <c r="M62" s="47"/>
      <c r="N62" s="48"/>
    </row>
    <row r="63" ht="14.25">
      <c r="B63" s="18"/>
    </row>
  </sheetData>
  <mergeCells count="25">
    <mergeCell ref="F57:H62"/>
    <mergeCell ref="C57:E62"/>
    <mergeCell ref="L57:N62"/>
    <mergeCell ref="F1:H1"/>
    <mergeCell ref="F53:G53"/>
    <mergeCell ref="F54:G54"/>
    <mergeCell ref="I54:J54"/>
    <mergeCell ref="L54:M54"/>
    <mergeCell ref="F55:G55"/>
    <mergeCell ref="I55:J55"/>
    <mergeCell ref="P52:P61"/>
    <mergeCell ref="I1:K1"/>
    <mergeCell ref="L1:N1"/>
    <mergeCell ref="O1:O2"/>
    <mergeCell ref="P1:P2"/>
    <mergeCell ref="I53:J53"/>
    <mergeCell ref="L53:M53"/>
    <mergeCell ref="L55:M55"/>
    <mergeCell ref="I57:K62"/>
    <mergeCell ref="C54:D54"/>
    <mergeCell ref="C55:D55"/>
    <mergeCell ref="A1:A2"/>
    <mergeCell ref="B1:B2"/>
    <mergeCell ref="C1:E1"/>
    <mergeCell ref="C53:D5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63"/>
  <sheetViews>
    <sheetView zoomScale="75" zoomScaleNormal="75" workbookViewId="0" topLeftCell="A28">
      <selection activeCell="I57" sqref="I57:K62"/>
    </sheetView>
  </sheetViews>
  <sheetFormatPr defaultColWidth="9.00390625" defaultRowHeight="14.25"/>
  <cols>
    <col min="1" max="1" width="13.875" style="1" customWidth="1"/>
    <col min="2" max="2" width="16.875" style="0" bestFit="1" customWidth="1"/>
    <col min="3" max="3" width="5.875" style="0" bestFit="1" customWidth="1"/>
    <col min="4" max="4" width="9.50390625" style="0" bestFit="1" customWidth="1"/>
    <col min="5" max="5" width="10.50390625" style="0" bestFit="1" customWidth="1"/>
    <col min="6" max="6" width="6.25390625" style="0" bestFit="1" customWidth="1"/>
    <col min="7" max="7" width="9.50390625" style="0" bestFit="1" customWidth="1"/>
    <col min="8" max="8" width="12.00390625" style="0" bestFit="1" customWidth="1"/>
    <col min="9" max="9" width="7.25390625" style="0" bestFit="1" customWidth="1"/>
    <col min="10" max="10" width="9.50390625" style="0" bestFit="1" customWidth="1"/>
    <col min="11" max="11" width="10.50390625" style="0" bestFit="1" customWidth="1"/>
    <col min="12" max="12" width="7.25390625" style="0" bestFit="1" customWidth="1"/>
    <col min="13" max="13" width="9.50390625" style="0" bestFit="1" customWidth="1"/>
    <col min="14" max="14" width="10.50390625" style="0" bestFit="1" customWidth="1"/>
    <col min="15" max="15" width="14.25390625" style="14" bestFit="1" customWidth="1"/>
    <col min="16" max="16" width="10.375" style="1" bestFit="1" customWidth="1"/>
  </cols>
  <sheetData>
    <row r="1" spans="1:16" ht="14.25">
      <c r="A1" s="36" t="s">
        <v>350</v>
      </c>
      <c r="B1" s="56" t="s">
        <v>351</v>
      </c>
      <c r="C1" s="49">
        <v>40272</v>
      </c>
      <c r="D1" s="50"/>
      <c r="E1" s="51"/>
      <c r="F1" s="49">
        <v>40279</v>
      </c>
      <c r="G1" s="50"/>
      <c r="H1" s="51"/>
      <c r="I1" s="49">
        <v>40286</v>
      </c>
      <c r="J1" s="50"/>
      <c r="K1" s="51"/>
      <c r="L1" s="49">
        <v>40289</v>
      </c>
      <c r="M1" s="50"/>
      <c r="N1" s="51"/>
      <c r="O1" s="37" t="s">
        <v>352</v>
      </c>
      <c r="P1" s="36" t="s">
        <v>353</v>
      </c>
    </row>
    <row r="2" spans="1:16" ht="14.25">
      <c r="A2" s="36"/>
      <c r="B2" s="56"/>
      <c r="C2" s="4" t="s">
        <v>2</v>
      </c>
      <c r="D2" s="2" t="s">
        <v>3</v>
      </c>
      <c r="E2" s="3" t="s">
        <v>354</v>
      </c>
      <c r="F2" s="4" t="s">
        <v>2</v>
      </c>
      <c r="G2" s="2" t="s">
        <v>3</v>
      </c>
      <c r="H2" s="3" t="s">
        <v>4</v>
      </c>
      <c r="I2" s="4" t="s">
        <v>2</v>
      </c>
      <c r="J2" s="2" t="s">
        <v>3</v>
      </c>
      <c r="K2" s="3" t="s">
        <v>4</v>
      </c>
      <c r="L2" s="4" t="s">
        <v>2</v>
      </c>
      <c r="M2" s="2" t="s">
        <v>3</v>
      </c>
      <c r="N2" s="3" t="s">
        <v>4</v>
      </c>
      <c r="O2" s="37"/>
      <c r="P2" s="36"/>
    </row>
    <row r="3" spans="1:15" ht="14.25">
      <c r="A3" s="5" t="s">
        <v>355</v>
      </c>
      <c r="B3" s="6">
        <f aca="true" t="shared" si="0" ref="B3:B49">C3-E3+F3-H3+I3-K3+L3-N3+O3</f>
        <v>-14.760876873459331</v>
      </c>
      <c r="C3" s="9"/>
      <c r="D3" s="7"/>
      <c r="E3" s="8">
        <f>D3*D51</f>
        <v>0</v>
      </c>
      <c r="F3" s="9"/>
      <c r="G3" s="7"/>
      <c r="H3" s="8">
        <f>G3*G51</f>
        <v>0</v>
      </c>
      <c r="I3" s="9"/>
      <c r="J3" s="7"/>
      <c r="K3" s="8">
        <f>J3*J51</f>
        <v>0</v>
      </c>
      <c r="L3" s="9"/>
      <c r="M3" s="7"/>
      <c r="N3" s="8">
        <f>M3*M51</f>
        <v>0</v>
      </c>
      <c r="O3" s="6">
        <v>-14.760876873459331</v>
      </c>
    </row>
    <row r="4" spans="1:15" ht="14.25">
      <c r="A4" s="5" t="s">
        <v>356</v>
      </c>
      <c r="B4" s="6">
        <f t="shared" si="0"/>
        <v>138.53886948936034</v>
      </c>
      <c r="C4" s="9"/>
      <c r="D4" s="7"/>
      <c r="E4" s="8">
        <f>D4*D51</f>
        <v>0</v>
      </c>
      <c r="F4" s="9"/>
      <c r="G4" s="7">
        <v>1</v>
      </c>
      <c r="H4" s="8">
        <f>G4*G51</f>
        <v>16.42105263157895</v>
      </c>
      <c r="I4" s="9"/>
      <c r="J4" s="7">
        <v>1</v>
      </c>
      <c r="K4" s="8">
        <f>J4*J51</f>
        <v>16.42105263157895</v>
      </c>
      <c r="L4" s="9"/>
      <c r="M4" s="7"/>
      <c r="N4" s="8">
        <f>M4*M51</f>
        <v>0</v>
      </c>
      <c r="O4" s="6">
        <v>171.38097475251823</v>
      </c>
    </row>
    <row r="5" spans="1:15" ht="14.25">
      <c r="A5" s="5" t="s">
        <v>357</v>
      </c>
      <c r="B5" s="6">
        <f t="shared" si="0"/>
        <v>99.93523719185995</v>
      </c>
      <c r="C5" s="9"/>
      <c r="D5" s="7">
        <v>1</v>
      </c>
      <c r="E5" s="8">
        <f>D5*D51</f>
        <v>19.5</v>
      </c>
      <c r="F5" s="9"/>
      <c r="G5" s="7">
        <v>1</v>
      </c>
      <c r="H5" s="8">
        <f>G5*G51</f>
        <v>16.42105263157895</v>
      </c>
      <c r="I5" s="9"/>
      <c r="J5" s="7">
        <v>1</v>
      </c>
      <c r="K5" s="8">
        <f>J5*J51</f>
        <v>16.42105263157895</v>
      </c>
      <c r="L5" s="9"/>
      <c r="M5" s="7"/>
      <c r="N5" s="8">
        <f>M5*M51</f>
        <v>0</v>
      </c>
      <c r="O5" s="6">
        <v>152.27734245501784</v>
      </c>
    </row>
    <row r="6" spans="1:15" ht="14.25">
      <c r="A6" s="5" t="s">
        <v>358</v>
      </c>
      <c r="B6" s="6">
        <f t="shared" si="0"/>
        <v>54.041926861602505</v>
      </c>
      <c r="C6" s="9"/>
      <c r="D6" s="7">
        <v>1</v>
      </c>
      <c r="E6" s="8">
        <f>D6*D51</f>
        <v>19.5</v>
      </c>
      <c r="F6" s="9"/>
      <c r="G6" s="7">
        <v>1</v>
      </c>
      <c r="H6" s="8">
        <f>G6*G51</f>
        <v>16.42105263157895</v>
      </c>
      <c r="I6" s="9"/>
      <c r="J6" s="7">
        <v>1</v>
      </c>
      <c r="K6" s="8">
        <f>J6*J51</f>
        <v>16.42105263157895</v>
      </c>
      <c r="L6" s="9"/>
      <c r="M6" s="7"/>
      <c r="N6" s="8">
        <f>M6*M51</f>
        <v>0</v>
      </c>
      <c r="O6" s="6">
        <v>106.3840321247604</v>
      </c>
    </row>
    <row r="7" spans="1:15" ht="14.25">
      <c r="A7" s="5" t="s">
        <v>359</v>
      </c>
      <c r="B7" s="6">
        <f t="shared" si="0"/>
        <v>-102.7809988297624</v>
      </c>
      <c r="C7" s="9"/>
      <c r="D7" s="7">
        <v>1</v>
      </c>
      <c r="E7" s="8">
        <f>D7*D51</f>
        <v>19.5</v>
      </c>
      <c r="F7" s="9"/>
      <c r="G7" s="7">
        <v>1</v>
      </c>
      <c r="H7" s="8">
        <f>G7*G51</f>
        <v>16.42105263157895</v>
      </c>
      <c r="I7" s="9"/>
      <c r="J7" s="7"/>
      <c r="K7" s="8">
        <f>J7*J51</f>
        <v>0</v>
      </c>
      <c r="L7" s="9"/>
      <c r="M7" s="7"/>
      <c r="N7" s="8">
        <f>M7*M51</f>
        <v>0</v>
      </c>
      <c r="O7" s="6">
        <v>-66.85994619818345</v>
      </c>
    </row>
    <row r="8" spans="1:15" ht="14.25">
      <c r="A8" s="5" t="s">
        <v>360</v>
      </c>
      <c r="B8" s="6">
        <f t="shared" si="0"/>
        <v>44.931723988659</v>
      </c>
      <c r="C8" s="9"/>
      <c r="D8" s="7"/>
      <c r="E8" s="8">
        <f>D8*D51</f>
        <v>0</v>
      </c>
      <c r="F8" s="9"/>
      <c r="G8" s="7"/>
      <c r="H8" s="8">
        <f>G8*G51</f>
        <v>0</v>
      </c>
      <c r="I8" s="9"/>
      <c r="J8" s="7"/>
      <c r="K8" s="8">
        <f>J8*J51</f>
        <v>0</v>
      </c>
      <c r="L8" s="9"/>
      <c r="M8" s="7"/>
      <c r="N8" s="8">
        <f>M8*M51</f>
        <v>0</v>
      </c>
      <c r="O8" s="6">
        <v>44.931723988659</v>
      </c>
    </row>
    <row r="9" spans="1:15" ht="14.25">
      <c r="A9" s="5" t="s">
        <v>361</v>
      </c>
      <c r="B9" s="6">
        <f t="shared" si="0"/>
        <v>95.28681822021215</v>
      </c>
      <c r="C9" s="9"/>
      <c r="D9" s="7">
        <v>1</v>
      </c>
      <c r="E9" s="8">
        <f>D9*D51</f>
        <v>19.5</v>
      </c>
      <c r="F9" s="9">
        <v>100</v>
      </c>
      <c r="G9" s="7">
        <v>2</v>
      </c>
      <c r="H9" s="8">
        <f>G9*G51</f>
        <v>32.8421052631579</v>
      </c>
      <c r="I9" s="9"/>
      <c r="J9" s="7">
        <v>2</v>
      </c>
      <c r="K9" s="8">
        <f>J9*J51</f>
        <v>32.8421052631579</v>
      </c>
      <c r="L9" s="9"/>
      <c r="M9" s="7">
        <v>2</v>
      </c>
      <c r="N9" s="8">
        <f>M9*M51</f>
        <v>33.333333333333336</v>
      </c>
      <c r="O9" s="6">
        <v>113.80436207986128</v>
      </c>
    </row>
    <row r="10" spans="1:15" ht="14.25">
      <c r="A10" s="5" t="s">
        <v>362</v>
      </c>
      <c r="B10" s="6">
        <f t="shared" si="0"/>
        <v>32.587516370307526</v>
      </c>
      <c r="C10" s="9"/>
      <c r="D10" s="7">
        <v>1</v>
      </c>
      <c r="E10" s="8">
        <f>D10*D51</f>
        <v>19.5</v>
      </c>
      <c r="F10" s="9">
        <v>100</v>
      </c>
      <c r="G10" s="7">
        <v>1</v>
      </c>
      <c r="H10" s="8">
        <f>G10*G51</f>
        <v>16.42105263157895</v>
      </c>
      <c r="I10" s="9"/>
      <c r="J10" s="7"/>
      <c r="K10" s="8">
        <f>J10*J51</f>
        <v>0</v>
      </c>
      <c r="L10" s="9"/>
      <c r="M10" s="7"/>
      <c r="N10" s="8">
        <f>M10*M51</f>
        <v>0</v>
      </c>
      <c r="O10" s="6">
        <v>-31.49143099811353</v>
      </c>
    </row>
    <row r="11" spans="1:15" ht="14.25">
      <c r="A11" s="5" t="s">
        <v>363</v>
      </c>
      <c r="B11" s="6">
        <f t="shared" si="0"/>
        <v>-3.1171323473798402</v>
      </c>
      <c r="C11" s="9"/>
      <c r="D11" s="7"/>
      <c r="E11" s="8">
        <f>D11*D51</f>
        <v>0</v>
      </c>
      <c r="F11" s="9"/>
      <c r="G11" s="7"/>
      <c r="H11" s="8">
        <f>G11*G51</f>
        <v>0</v>
      </c>
      <c r="I11" s="9"/>
      <c r="J11" s="7"/>
      <c r="K11" s="8">
        <f>J11*J51</f>
        <v>0</v>
      </c>
      <c r="L11" s="9"/>
      <c r="M11" s="7"/>
      <c r="N11" s="8">
        <f>M11*M51</f>
        <v>0</v>
      </c>
      <c r="O11" s="6">
        <v>-3.1171323473798402</v>
      </c>
    </row>
    <row r="12" spans="1:15" ht="14.25">
      <c r="A12" s="5" t="s">
        <v>364</v>
      </c>
      <c r="B12" s="6">
        <f t="shared" si="0"/>
        <v>16.604686873475366</v>
      </c>
      <c r="C12" s="9"/>
      <c r="D12" s="7"/>
      <c r="E12" s="8">
        <f>D12*D51</f>
        <v>0</v>
      </c>
      <c r="F12" s="9"/>
      <c r="G12" s="7"/>
      <c r="H12" s="8">
        <f>G12*G51</f>
        <v>0</v>
      </c>
      <c r="I12" s="9"/>
      <c r="J12" s="7"/>
      <c r="K12" s="8">
        <f>J12*J51</f>
        <v>0</v>
      </c>
      <c r="L12" s="9"/>
      <c r="M12" s="7"/>
      <c r="N12" s="8">
        <f>M12*M51</f>
        <v>0</v>
      </c>
      <c r="O12" s="6">
        <v>16.604686873475366</v>
      </c>
    </row>
    <row r="13" spans="1:15" ht="14.25">
      <c r="A13" s="5" t="s">
        <v>365</v>
      </c>
      <c r="B13" s="6">
        <f t="shared" si="0"/>
        <v>16.339716304359143</v>
      </c>
      <c r="C13" s="9"/>
      <c r="D13" s="7"/>
      <c r="E13" s="8">
        <f>D13*D51</f>
        <v>0</v>
      </c>
      <c r="F13" s="9"/>
      <c r="G13" s="7"/>
      <c r="H13" s="8">
        <f>G13*G51</f>
        <v>0</v>
      </c>
      <c r="I13" s="9"/>
      <c r="J13" s="7"/>
      <c r="K13" s="8">
        <f>J13*J51</f>
        <v>0</v>
      </c>
      <c r="L13" s="9"/>
      <c r="M13" s="7"/>
      <c r="N13" s="8">
        <f>M13*M51</f>
        <v>0</v>
      </c>
      <c r="O13" s="6">
        <v>16.339716304359143</v>
      </c>
    </row>
    <row r="14" spans="1:15" ht="14.25">
      <c r="A14" s="5" t="s">
        <v>366</v>
      </c>
      <c r="B14" s="6">
        <f t="shared" si="0"/>
        <v>40.667529771132976</v>
      </c>
      <c r="C14" s="9"/>
      <c r="D14" s="7"/>
      <c r="E14" s="8">
        <f>D14*D51</f>
        <v>0</v>
      </c>
      <c r="F14" s="9"/>
      <c r="G14" s="7"/>
      <c r="H14" s="8">
        <f>G14*G51</f>
        <v>0</v>
      </c>
      <c r="I14" s="9"/>
      <c r="J14" s="7"/>
      <c r="K14" s="8">
        <f>J14*J51</f>
        <v>0</v>
      </c>
      <c r="L14" s="9">
        <v>74.5</v>
      </c>
      <c r="M14" s="7"/>
      <c r="N14" s="8">
        <f>M14*M51</f>
        <v>0</v>
      </c>
      <c r="O14" s="6">
        <v>-33.832470228867024</v>
      </c>
    </row>
    <row r="15" spans="1:15" ht="14.25">
      <c r="A15" s="5" t="s">
        <v>367</v>
      </c>
      <c r="B15" s="6">
        <f t="shared" si="0"/>
        <v>151.33644518444396</v>
      </c>
      <c r="C15" s="9">
        <v>200</v>
      </c>
      <c r="D15" s="7">
        <v>1</v>
      </c>
      <c r="E15" s="8">
        <f>D15*D51</f>
        <v>19.5</v>
      </c>
      <c r="F15" s="9"/>
      <c r="G15" s="7"/>
      <c r="H15" s="8">
        <f>G15*G51</f>
        <v>0</v>
      </c>
      <c r="I15" s="9"/>
      <c r="J15" s="7"/>
      <c r="K15" s="8">
        <f>J15*J51</f>
        <v>0</v>
      </c>
      <c r="L15" s="9"/>
      <c r="M15" s="7"/>
      <c r="N15" s="8">
        <f>M15*M51</f>
        <v>0</v>
      </c>
      <c r="O15" s="6">
        <v>-29.163554815556054</v>
      </c>
    </row>
    <row r="16" spans="1:15" ht="14.25">
      <c r="A16" s="5" t="s">
        <v>368</v>
      </c>
      <c r="B16" s="6">
        <f t="shared" si="0"/>
        <v>23.40417097556722</v>
      </c>
      <c r="C16" s="9"/>
      <c r="D16" s="7"/>
      <c r="E16" s="8">
        <f>D16*D51</f>
        <v>0</v>
      </c>
      <c r="F16" s="9"/>
      <c r="G16" s="7">
        <v>1</v>
      </c>
      <c r="H16" s="8">
        <f>G16*G51</f>
        <v>16.42105263157895</v>
      </c>
      <c r="I16" s="9">
        <v>100</v>
      </c>
      <c r="J16" s="7">
        <v>1</v>
      </c>
      <c r="K16" s="8">
        <f>J16*J51</f>
        <v>16.42105263157895</v>
      </c>
      <c r="L16" s="9"/>
      <c r="M16" s="7">
        <v>1</v>
      </c>
      <c r="N16" s="8">
        <f>M16*M51</f>
        <v>16.666666666666668</v>
      </c>
      <c r="O16" s="6">
        <v>-27.08705709460822</v>
      </c>
    </row>
    <row r="17" spans="1:15" ht="14.25">
      <c r="A17" s="5" t="s">
        <v>369</v>
      </c>
      <c r="B17" s="6">
        <f t="shared" si="0"/>
        <v>67.20843946054669</v>
      </c>
      <c r="C17" s="9"/>
      <c r="D17" s="7"/>
      <c r="E17" s="8">
        <f>D17*D51</f>
        <v>0</v>
      </c>
      <c r="F17" s="9">
        <v>63</v>
      </c>
      <c r="G17" s="7"/>
      <c r="H17" s="8">
        <f>G17*G51</f>
        <v>0</v>
      </c>
      <c r="I17" s="9"/>
      <c r="J17" s="7"/>
      <c r="K17" s="8">
        <f>J17*J51</f>
        <v>0</v>
      </c>
      <c r="L17" s="9"/>
      <c r="M17" s="7"/>
      <c r="N17" s="8">
        <f>M17*M51</f>
        <v>0</v>
      </c>
      <c r="O17" s="6">
        <v>4.208439460546682</v>
      </c>
    </row>
    <row r="18" spans="1:15" ht="14.25">
      <c r="A18" s="5" t="s">
        <v>370</v>
      </c>
      <c r="B18" s="6">
        <f t="shared" si="0"/>
        <v>722.9446870939229</v>
      </c>
      <c r="C18" s="9">
        <v>60</v>
      </c>
      <c r="D18" s="7">
        <v>1</v>
      </c>
      <c r="E18" s="8">
        <f>D18*D51</f>
        <v>19.5</v>
      </c>
      <c r="F18" s="9">
        <v>259</v>
      </c>
      <c r="G18" s="7">
        <v>1</v>
      </c>
      <c r="H18" s="8">
        <f>G18*G51</f>
        <v>16.42105263157895</v>
      </c>
      <c r="I18" s="9"/>
      <c r="J18" s="7">
        <v>1</v>
      </c>
      <c r="K18" s="8">
        <f>J18*J51</f>
        <v>16.42105263157895</v>
      </c>
      <c r="L18" s="9"/>
      <c r="M18" s="7">
        <v>1</v>
      </c>
      <c r="N18" s="8">
        <f>M18*M51</f>
        <v>16.666666666666668</v>
      </c>
      <c r="O18" s="6">
        <v>472.9534590237474</v>
      </c>
    </row>
    <row r="19" spans="1:15" ht="14.25">
      <c r="A19" s="5" t="s">
        <v>371</v>
      </c>
      <c r="B19" s="6">
        <f t="shared" si="0"/>
        <v>4.400956867873004</v>
      </c>
      <c r="C19" s="9"/>
      <c r="D19" s="7"/>
      <c r="E19" s="8">
        <f>D19*D51</f>
        <v>0</v>
      </c>
      <c r="F19" s="9"/>
      <c r="G19" s="7"/>
      <c r="H19" s="8">
        <f>G19*G51</f>
        <v>0</v>
      </c>
      <c r="I19" s="9"/>
      <c r="J19" s="7"/>
      <c r="K19" s="8">
        <f>J19*J51</f>
        <v>0</v>
      </c>
      <c r="L19" s="9"/>
      <c r="M19" s="7"/>
      <c r="N19" s="8">
        <f>M19*M51</f>
        <v>0</v>
      </c>
      <c r="O19" s="6">
        <v>4.400956867873004</v>
      </c>
    </row>
    <row r="20" spans="1:15" ht="14.25">
      <c r="A20" s="5" t="s">
        <v>372</v>
      </c>
      <c r="B20" s="6">
        <f t="shared" si="0"/>
        <v>-30.32308194729245</v>
      </c>
      <c r="C20" s="9"/>
      <c r="D20" s="7"/>
      <c r="E20" s="8">
        <f>D20*D51</f>
        <v>0</v>
      </c>
      <c r="F20" s="9">
        <v>-37</v>
      </c>
      <c r="G20" s="7">
        <v>1</v>
      </c>
      <c r="H20" s="8">
        <f>G20*G51</f>
        <v>16.42105263157895</v>
      </c>
      <c r="I20" s="9"/>
      <c r="J20" s="7"/>
      <c r="K20" s="8">
        <f>J20*J51</f>
        <v>0</v>
      </c>
      <c r="L20" s="9"/>
      <c r="M20" s="7">
        <v>1</v>
      </c>
      <c r="N20" s="8">
        <f>M20*M51</f>
        <v>16.666666666666668</v>
      </c>
      <c r="O20" s="6">
        <v>39.764637350953166</v>
      </c>
    </row>
    <row r="21" spans="1:15" ht="14.25">
      <c r="A21" s="5" t="s">
        <v>373</v>
      </c>
      <c r="B21" s="6">
        <f t="shared" si="0"/>
        <v>-137.5344954057624</v>
      </c>
      <c r="C21" s="9">
        <v>-20</v>
      </c>
      <c r="D21" s="7">
        <v>1</v>
      </c>
      <c r="E21" s="8">
        <f>D21*D51</f>
        <v>19.5</v>
      </c>
      <c r="F21" s="9"/>
      <c r="G21" s="7"/>
      <c r="H21" s="8">
        <f>G21*G51</f>
        <v>0</v>
      </c>
      <c r="I21" s="9"/>
      <c r="J21" s="7">
        <v>1</v>
      </c>
      <c r="K21" s="8">
        <f>J21*J51</f>
        <v>16.42105263157895</v>
      </c>
      <c r="L21" s="9"/>
      <c r="M21" s="7"/>
      <c r="N21" s="8">
        <f>M21*M51</f>
        <v>0</v>
      </c>
      <c r="O21" s="6">
        <v>-81.61344277418345</v>
      </c>
    </row>
    <row r="22" spans="1:15" ht="14.25">
      <c r="A22" s="5" t="s">
        <v>374</v>
      </c>
      <c r="B22" s="6">
        <f t="shared" si="0"/>
        <v>57.17730130570861</v>
      </c>
      <c r="C22" s="9"/>
      <c r="D22" s="7"/>
      <c r="E22" s="8">
        <f>D22*D51</f>
        <v>0</v>
      </c>
      <c r="F22" s="9"/>
      <c r="G22" s="7"/>
      <c r="H22" s="8">
        <f>G22*G51</f>
        <v>0</v>
      </c>
      <c r="I22" s="9"/>
      <c r="J22" s="7"/>
      <c r="K22" s="8">
        <f>J22*J51</f>
        <v>0</v>
      </c>
      <c r="L22" s="9"/>
      <c r="M22" s="7"/>
      <c r="N22" s="8">
        <f>M22*M51</f>
        <v>0</v>
      </c>
      <c r="O22" s="6">
        <v>57.17730130570861</v>
      </c>
    </row>
    <row r="23" spans="1:15" ht="14.25">
      <c r="A23" s="5" t="s">
        <v>375</v>
      </c>
      <c r="B23" s="6">
        <f t="shared" si="0"/>
        <v>-5.790074659639867</v>
      </c>
      <c r="C23" s="9"/>
      <c r="D23" s="7"/>
      <c r="E23" s="8">
        <f>D23*D51</f>
        <v>0</v>
      </c>
      <c r="F23" s="9"/>
      <c r="G23" s="7"/>
      <c r="H23" s="8">
        <f>G23*G51</f>
        <v>0</v>
      </c>
      <c r="I23" s="9"/>
      <c r="J23" s="7"/>
      <c r="K23" s="8">
        <f>J23*J51</f>
        <v>0</v>
      </c>
      <c r="L23" s="9"/>
      <c r="M23" s="7"/>
      <c r="N23" s="8">
        <f>M23*M51</f>
        <v>0</v>
      </c>
      <c r="O23" s="6">
        <v>-5.790074659639867</v>
      </c>
    </row>
    <row r="24" spans="1:15" ht="14.25">
      <c r="A24" s="5" t="s">
        <v>376</v>
      </c>
      <c r="B24" s="6">
        <f t="shared" si="0"/>
        <v>14.190585757008225</v>
      </c>
      <c r="C24" s="9"/>
      <c r="D24" s="7"/>
      <c r="E24" s="8">
        <f>D24*D51</f>
        <v>0</v>
      </c>
      <c r="F24" s="9"/>
      <c r="G24" s="7"/>
      <c r="H24" s="8">
        <f>G24*G51</f>
        <v>0</v>
      </c>
      <c r="I24" s="9"/>
      <c r="J24" s="7"/>
      <c r="K24" s="8">
        <f>J24*J51</f>
        <v>0</v>
      </c>
      <c r="L24" s="9"/>
      <c r="M24" s="7">
        <v>1</v>
      </c>
      <c r="N24" s="8">
        <f>M24*M51</f>
        <v>16.666666666666668</v>
      </c>
      <c r="O24" s="6">
        <v>30.857252423674893</v>
      </c>
    </row>
    <row r="25" spans="1:15" ht="14.25">
      <c r="A25" s="5" t="s">
        <v>377</v>
      </c>
      <c r="B25" s="6">
        <f t="shared" si="0"/>
        <v>93.52630869453046</v>
      </c>
      <c r="C25" s="9"/>
      <c r="D25" s="7"/>
      <c r="E25" s="8">
        <f>D25*D51</f>
        <v>0</v>
      </c>
      <c r="F25" s="9"/>
      <c r="G25" s="7"/>
      <c r="H25" s="8">
        <f>G25*G51</f>
        <v>0</v>
      </c>
      <c r="I25" s="9"/>
      <c r="J25" s="7"/>
      <c r="K25" s="8">
        <f>J25*J51</f>
        <v>0</v>
      </c>
      <c r="L25" s="9"/>
      <c r="M25" s="7"/>
      <c r="N25" s="8">
        <f>M25*M51</f>
        <v>0</v>
      </c>
      <c r="O25" s="6">
        <v>93.52630869453046</v>
      </c>
    </row>
    <row r="26" spans="1:15" ht="14.25">
      <c r="A26" s="5" t="s">
        <v>378</v>
      </c>
      <c r="B26" s="6">
        <f t="shared" si="0"/>
        <v>-8.801818642433389</v>
      </c>
      <c r="C26" s="9"/>
      <c r="D26" s="7">
        <v>1</v>
      </c>
      <c r="E26" s="8">
        <f>D26*D51</f>
        <v>19.5</v>
      </c>
      <c r="F26" s="9"/>
      <c r="G26" s="7">
        <v>1</v>
      </c>
      <c r="H26" s="8">
        <f>G26*G51</f>
        <v>16.42105263157895</v>
      </c>
      <c r="I26" s="9"/>
      <c r="J26" s="7">
        <v>1</v>
      </c>
      <c r="K26" s="8">
        <f>J26*J51</f>
        <v>16.42105263157895</v>
      </c>
      <c r="L26" s="9"/>
      <c r="M26" s="7"/>
      <c r="N26" s="8">
        <f>M26*M51</f>
        <v>0</v>
      </c>
      <c r="O26" s="6">
        <v>43.5402866207245</v>
      </c>
    </row>
    <row r="27" spans="1:15" ht="14.25">
      <c r="A27" s="5" t="s">
        <v>379</v>
      </c>
      <c r="B27" s="6">
        <f t="shared" si="0"/>
        <v>29.995781238360877</v>
      </c>
      <c r="C27" s="9"/>
      <c r="D27" s="7"/>
      <c r="E27" s="8">
        <f>D27*D51</f>
        <v>0</v>
      </c>
      <c r="F27" s="9"/>
      <c r="G27" s="7"/>
      <c r="H27" s="8">
        <f>G27*G51</f>
        <v>0</v>
      </c>
      <c r="I27" s="9"/>
      <c r="J27" s="7"/>
      <c r="K27" s="8">
        <f>J27*J51</f>
        <v>0</v>
      </c>
      <c r="L27" s="9"/>
      <c r="M27" s="7"/>
      <c r="N27" s="8">
        <f>M27*M51</f>
        <v>0</v>
      </c>
      <c r="O27" s="6">
        <v>29.995781238360877</v>
      </c>
    </row>
    <row r="28" spans="1:16" ht="14.25">
      <c r="A28" s="5" t="s">
        <v>380</v>
      </c>
      <c r="B28" s="6">
        <f t="shared" si="0"/>
        <v>39.2</v>
      </c>
      <c r="C28" s="9"/>
      <c r="D28" s="7"/>
      <c r="E28" s="8">
        <f>D28*D51</f>
        <v>0</v>
      </c>
      <c r="F28" s="9"/>
      <c r="G28" s="7"/>
      <c r="H28" s="8">
        <f>G28*G51</f>
        <v>0</v>
      </c>
      <c r="I28" s="9"/>
      <c r="J28" s="7"/>
      <c r="K28" s="8">
        <f>J28*J51</f>
        <v>0</v>
      </c>
      <c r="L28" s="9"/>
      <c r="M28" s="7"/>
      <c r="N28" s="8">
        <f>M28*M51</f>
        <v>0</v>
      </c>
      <c r="O28" s="6">
        <v>39.2</v>
      </c>
      <c r="P28"/>
    </row>
    <row r="29" spans="1:15" ht="14.25">
      <c r="A29" s="5" t="s">
        <v>381</v>
      </c>
      <c r="B29" s="6">
        <f t="shared" si="0"/>
        <v>-15.083296717091944</v>
      </c>
      <c r="C29" s="9"/>
      <c r="D29" s="7"/>
      <c r="E29" s="8">
        <f>D29*D51</f>
        <v>0</v>
      </c>
      <c r="F29" s="9"/>
      <c r="G29" s="7"/>
      <c r="H29" s="8">
        <f>G29*G51</f>
        <v>0</v>
      </c>
      <c r="I29" s="9"/>
      <c r="J29" s="7">
        <v>1</v>
      </c>
      <c r="K29" s="8">
        <f>J29*J51</f>
        <v>16.42105263157895</v>
      </c>
      <c r="L29" s="9"/>
      <c r="M29" s="7"/>
      <c r="N29" s="8">
        <f>M29*M51</f>
        <v>0</v>
      </c>
      <c r="O29" s="6">
        <v>1.3377559144870048</v>
      </c>
    </row>
    <row r="30" spans="1:15" ht="14.25">
      <c r="A30" s="5" t="s">
        <v>382</v>
      </c>
      <c r="B30" s="6">
        <f t="shared" si="0"/>
        <v>44.571693015475006</v>
      </c>
      <c r="C30" s="9"/>
      <c r="D30" s="7">
        <v>1</v>
      </c>
      <c r="E30" s="8">
        <f>D30*D51</f>
        <v>19.5</v>
      </c>
      <c r="F30" s="9"/>
      <c r="G30" s="7"/>
      <c r="H30" s="8">
        <f>G30*G51</f>
        <v>0</v>
      </c>
      <c r="I30" s="9"/>
      <c r="J30" s="7"/>
      <c r="K30" s="8">
        <f>J30*J51</f>
        <v>0</v>
      </c>
      <c r="L30" s="9"/>
      <c r="M30" s="7"/>
      <c r="N30" s="8">
        <f>M30*M51</f>
        <v>0</v>
      </c>
      <c r="O30" s="6">
        <v>64.071693015475</v>
      </c>
    </row>
    <row r="31" spans="1:15" ht="14.25">
      <c r="A31" s="5" t="s">
        <v>383</v>
      </c>
      <c r="B31" s="6">
        <f t="shared" si="0"/>
        <v>10.686876828893958</v>
      </c>
      <c r="C31" s="9"/>
      <c r="D31" s="7"/>
      <c r="E31" s="8">
        <f>D31*D51</f>
        <v>0</v>
      </c>
      <c r="F31" s="9"/>
      <c r="G31" s="7">
        <v>1</v>
      </c>
      <c r="H31" s="8">
        <f>G31*G51</f>
        <v>16.42105263157895</v>
      </c>
      <c r="I31" s="9"/>
      <c r="J31" s="7">
        <v>1</v>
      </c>
      <c r="K31" s="8">
        <f>J31*J51</f>
        <v>16.42105263157895</v>
      </c>
      <c r="L31" s="9"/>
      <c r="M31" s="7">
        <v>1</v>
      </c>
      <c r="N31" s="8">
        <f>M31*M51</f>
        <v>16.666666666666668</v>
      </c>
      <c r="O31" s="6">
        <v>60.19564875871852</v>
      </c>
    </row>
    <row r="32" spans="1:15" ht="14.25">
      <c r="A32" s="5" t="s">
        <v>384</v>
      </c>
      <c r="B32" s="6">
        <f t="shared" si="0"/>
        <v>36.53333333333333</v>
      </c>
      <c r="C32" s="9"/>
      <c r="D32" s="7"/>
      <c r="E32" s="8">
        <f>D32*D51</f>
        <v>0</v>
      </c>
      <c r="F32" s="9"/>
      <c r="G32" s="7"/>
      <c r="H32" s="8">
        <f>G32*G51</f>
        <v>0</v>
      </c>
      <c r="I32" s="9"/>
      <c r="J32" s="7"/>
      <c r="K32" s="8">
        <f>J32*J51</f>
        <v>0</v>
      </c>
      <c r="L32" s="9"/>
      <c r="M32" s="7"/>
      <c r="N32" s="8">
        <f>M32*M51</f>
        <v>0</v>
      </c>
      <c r="O32" s="6">
        <v>36.53333333333333</v>
      </c>
    </row>
    <row r="33" spans="1:15" ht="14.25">
      <c r="A33" s="5" t="s">
        <v>385</v>
      </c>
      <c r="B33" s="6">
        <f t="shared" si="0"/>
        <v>89.99840588666181</v>
      </c>
      <c r="C33" s="9"/>
      <c r="D33" s="7"/>
      <c r="E33" s="8">
        <f>D33*D51</f>
        <v>0</v>
      </c>
      <c r="F33" s="9"/>
      <c r="G33" s="7"/>
      <c r="H33" s="8">
        <f>G33*G51</f>
        <v>0</v>
      </c>
      <c r="I33" s="9"/>
      <c r="J33" s="7"/>
      <c r="K33" s="8">
        <f>J33*J51</f>
        <v>0</v>
      </c>
      <c r="L33" s="9"/>
      <c r="M33" s="7"/>
      <c r="N33" s="8">
        <f>M33*M51</f>
        <v>0</v>
      </c>
      <c r="O33" s="6">
        <v>89.99840588666181</v>
      </c>
    </row>
    <row r="34" spans="1:15" ht="14.25">
      <c r="A34" s="5" t="s">
        <v>386</v>
      </c>
      <c r="B34" s="6">
        <f t="shared" si="0"/>
        <v>41.788900834696975</v>
      </c>
      <c r="C34" s="9"/>
      <c r="D34" s="7"/>
      <c r="E34" s="8">
        <f>D34*D51</f>
        <v>0</v>
      </c>
      <c r="F34" s="9"/>
      <c r="G34" s="7"/>
      <c r="H34" s="8">
        <f>G34*G51</f>
        <v>0</v>
      </c>
      <c r="I34" s="9"/>
      <c r="J34" s="7"/>
      <c r="K34" s="8">
        <f>J34*J51</f>
        <v>0</v>
      </c>
      <c r="L34" s="9"/>
      <c r="M34" s="7"/>
      <c r="N34" s="8">
        <f>M34*M51</f>
        <v>0</v>
      </c>
      <c r="O34" s="6">
        <v>41.788900834696975</v>
      </c>
    </row>
    <row r="35" spans="1:15" ht="14.25">
      <c r="A35" s="5" t="s">
        <v>387</v>
      </c>
      <c r="B35" s="6">
        <f t="shared" si="0"/>
        <v>-44.609103798713974</v>
      </c>
      <c r="C35" s="9"/>
      <c r="D35" s="7">
        <v>1</v>
      </c>
      <c r="E35" s="8">
        <f>D35*D51</f>
        <v>19.5</v>
      </c>
      <c r="F35" s="9">
        <v>-37</v>
      </c>
      <c r="G35" s="7">
        <v>1</v>
      </c>
      <c r="H35" s="8">
        <f>G35*G51</f>
        <v>16.42105263157895</v>
      </c>
      <c r="I35" s="9"/>
      <c r="J35" s="7">
        <v>1</v>
      </c>
      <c r="K35" s="8">
        <f>J35*J51</f>
        <v>16.42105263157895</v>
      </c>
      <c r="L35" s="9"/>
      <c r="M35" s="7">
        <v>1</v>
      </c>
      <c r="N35" s="8">
        <f>M35*M51</f>
        <v>16.666666666666668</v>
      </c>
      <c r="O35" s="6">
        <v>61.39966813111059</v>
      </c>
    </row>
    <row r="36" spans="1:15" ht="14.25">
      <c r="A36" s="5" t="s">
        <v>388</v>
      </c>
      <c r="B36" s="6">
        <f t="shared" si="0"/>
        <v>-147.30614892233248</v>
      </c>
      <c r="C36" s="9"/>
      <c r="D36" s="7">
        <v>1</v>
      </c>
      <c r="E36" s="8">
        <f>D36*D51</f>
        <v>19.5</v>
      </c>
      <c r="F36" s="9">
        <v>-37</v>
      </c>
      <c r="G36" s="7">
        <v>1</v>
      </c>
      <c r="H36" s="8">
        <f>G36*G51</f>
        <v>16.42105263157895</v>
      </c>
      <c r="I36" s="9"/>
      <c r="J36" s="7">
        <v>1</v>
      </c>
      <c r="K36" s="8">
        <f>J36*J51</f>
        <v>16.42105263157895</v>
      </c>
      <c r="L36" s="9"/>
      <c r="M36" s="7"/>
      <c r="N36" s="8">
        <f>M36*M51</f>
        <v>0</v>
      </c>
      <c r="O36" s="6">
        <v>-57.96404365917459</v>
      </c>
    </row>
    <row r="37" spans="1:15" ht="14.25">
      <c r="A37" s="5" t="s">
        <v>389</v>
      </c>
      <c r="B37" s="6">
        <f t="shared" si="0"/>
        <v>130.23120703085272</v>
      </c>
      <c r="C37" s="9"/>
      <c r="D37" s="7">
        <v>1</v>
      </c>
      <c r="E37" s="8">
        <f>D37*D51</f>
        <v>19.5</v>
      </c>
      <c r="F37" s="9"/>
      <c r="G37" s="7"/>
      <c r="H37" s="8">
        <f>G37*G51</f>
        <v>0</v>
      </c>
      <c r="I37" s="9"/>
      <c r="J37" s="7">
        <v>1</v>
      </c>
      <c r="K37" s="8">
        <f>J37*J51</f>
        <v>16.42105263157895</v>
      </c>
      <c r="L37" s="9"/>
      <c r="M37" s="7"/>
      <c r="N37" s="8">
        <f>M37*M51</f>
        <v>0</v>
      </c>
      <c r="O37" s="6">
        <v>166.15225966243165</v>
      </c>
    </row>
    <row r="38" spans="1:15" ht="14.25">
      <c r="A38" s="23" t="s">
        <v>390</v>
      </c>
      <c r="B38" s="6">
        <f t="shared" si="0"/>
        <v>17.06665671675576</v>
      </c>
      <c r="C38" s="9">
        <v>180</v>
      </c>
      <c r="D38" s="7">
        <v>1</v>
      </c>
      <c r="E38" s="8">
        <f>D38*D51</f>
        <v>19.5</v>
      </c>
      <c r="F38" s="9">
        <v>-37</v>
      </c>
      <c r="G38" s="7">
        <v>1</v>
      </c>
      <c r="H38" s="8">
        <v>1</v>
      </c>
      <c r="I38" s="9"/>
      <c r="J38" s="7">
        <v>1</v>
      </c>
      <c r="K38" s="8">
        <f>J38*J51</f>
        <v>16.42105263157895</v>
      </c>
      <c r="L38" s="9"/>
      <c r="M38" s="7">
        <v>1</v>
      </c>
      <c r="N38" s="8">
        <f>M38*M51</f>
        <v>16.666666666666668</v>
      </c>
      <c r="O38" s="6">
        <v>-72.34562398499862</v>
      </c>
    </row>
    <row r="39" spans="1:15" ht="14.25">
      <c r="A39" s="23" t="s">
        <v>391</v>
      </c>
      <c r="B39" s="6">
        <f t="shared" si="0"/>
        <v>216.73006418177644</v>
      </c>
      <c r="C39" s="9"/>
      <c r="D39" s="7"/>
      <c r="E39" s="8">
        <f>D39*D51</f>
        <v>0</v>
      </c>
      <c r="F39" s="9"/>
      <c r="G39" s="7"/>
      <c r="H39" s="8">
        <f>G39*G51</f>
        <v>0</v>
      </c>
      <c r="I39" s="9"/>
      <c r="J39" s="7">
        <v>1</v>
      </c>
      <c r="K39" s="8">
        <f>J39*J51</f>
        <v>16.42105263157895</v>
      </c>
      <c r="L39" s="9"/>
      <c r="M39" s="7"/>
      <c r="N39" s="8">
        <f>M39*M51</f>
        <v>0</v>
      </c>
      <c r="O39" s="6">
        <v>233.1511168133554</v>
      </c>
    </row>
    <row r="40" spans="1:15" ht="14.25">
      <c r="A40" s="23" t="s">
        <v>392</v>
      </c>
      <c r="B40" s="6">
        <f t="shared" si="0"/>
        <v>-210.1801102100377</v>
      </c>
      <c r="C40" s="9">
        <v>-20</v>
      </c>
      <c r="D40" s="7">
        <v>1</v>
      </c>
      <c r="E40" s="8">
        <f>D40*D51</f>
        <v>19.5</v>
      </c>
      <c r="F40" s="9">
        <v>-37</v>
      </c>
      <c r="G40" s="7">
        <v>1</v>
      </c>
      <c r="H40" s="8">
        <v>1</v>
      </c>
      <c r="I40" s="9"/>
      <c r="J40" s="7"/>
      <c r="K40" s="8">
        <f>J40*J51</f>
        <v>0</v>
      </c>
      <c r="L40" s="9"/>
      <c r="M40" s="7"/>
      <c r="N40" s="8">
        <f>M40*M51</f>
        <v>0</v>
      </c>
      <c r="O40" s="6">
        <v>-132.6801102100377</v>
      </c>
    </row>
    <row r="41" spans="1:15" ht="14.25">
      <c r="A41" s="23" t="s">
        <v>393</v>
      </c>
      <c r="B41" s="6">
        <f t="shared" si="0"/>
        <v>225.09101086048452</v>
      </c>
      <c r="C41" s="9"/>
      <c r="D41" s="7"/>
      <c r="E41" s="8">
        <f>D41*D51</f>
        <v>0</v>
      </c>
      <c r="F41" s="9">
        <v>200</v>
      </c>
      <c r="G41" s="7">
        <v>1</v>
      </c>
      <c r="H41" s="8">
        <v>1</v>
      </c>
      <c r="I41" s="9"/>
      <c r="J41" s="7">
        <v>1</v>
      </c>
      <c r="K41" s="8">
        <f>J41*J51</f>
        <v>16.42105263157895</v>
      </c>
      <c r="L41" s="9"/>
      <c r="M41" s="7"/>
      <c r="N41" s="8">
        <f>M41*M51</f>
        <v>0</v>
      </c>
      <c r="O41" s="6">
        <v>42.51206349206349</v>
      </c>
    </row>
    <row r="42" spans="1:16" ht="14.25">
      <c r="A42" s="23" t="s">
        <v>394</v>
      </c>
      <c r="B42" s="6">
        <f t="shared" si="0"/>
        <v>194.84894736842105</v>
      </c>
      <c r="C42" s="9"/>
      <c r="D42" s="7"/>
      <c r="E42" s="8">
        <f>D42*D51</f>
        <v>0</v>
      </c>
      <c r="F42" s="9">
        <v>200</v>
      </c>
      <c r="G42" s="7">
        <v>1</v>
      </c>
      <c r="H42" s="8">
        <v>1</v>
      </c>
      <c r="I42" s="9"/>
      <c r="J42" s="7">
        <v>1</v>
      </c>
      <c r="K42" s="8">
        <f>J42*J51</f>
        <v>16.42105263157895</v>
      </c>
      <c r="L42" s="9"/>
      <c r="M42" s="7"/>
      <c r="N42" s="8">
        <f>M42*M51</f>
        <v>0</v>
      </c>
      <c r="O42" s="6">
        <v>12.27</v>
      </c>
      <c r="P42"/>
    </row>
    <row r="43" spans="1:15" ht="14.25">
      <c r="A43" s="5" t="s">
        <v>395</v>
      </c>
      <c r="B43" s="6">
        <f t="shared" si="0"/>
        <v>14.113894711202542</v>
      </c>
      <c r="C43" s="9"/>
      <c r="D43" s="7"/>
      <c r="E43" s="8">
        <f>D43*D51</f>
        <v>0</v>
      </c>
      <c r="F43" s="9"/>
      <c r="G43" s="7"/>
      <c r="H43" s="8">
        <f>G43*G51</f>
        <v>0</v>
      </c>
      <c r="I43" s="9"/>
      <c r="J43" s="7"/>
      <c r="K43" s="8">
        <f>J43*J51</f>
        <v>0</v>
      </c>
      <c r="L43" s="9"/>
      <c r="M43" s="7"/>
      <c r="N43" s="8">
        <f>M43*M51</f>
        <v>0</v>
      </c>
      <c r="O43" s="6">
        <v>14.113894711202542</v>
      </c>
    </row>
    <row r="44" spans="1:16" ht="14.25">
      <c r="A44" s="5" t="s">
        <v>396</v>
      </c>
      <c r="B44" s="6">
        <f t="shared" si="0"/>
        <v>11.390361365806992</v>
      </c>
      <c r="C44" s="9"/>
      <c r="D44" s="7"/>
      <c r="E44" s="8">
        <f>D44*D51</f>
        <v>0</v>
      </c>
      <c r="F44" s="9"/>
      <c r="G44" s="7"/>
      <c r="H44" s="8">
        <f>G44*G51</f>
        <v>0</v>
      </c>
      <c r="I44" s="9"/>
      <c r="J44" s="7"/>
      <c r="K44" s="8">
        <f>J44*J51</f>
        <v>0</v>
      </c>
      <c r="L44" s="9"/>
      <c r="M44" s="7"/>
      <c r="N44" s="8">
        <f>M44*M51</f>
        <v>0</v>
      </c>
      <c r="O44" s="6">
        <v>11.390361365806992</v>
      </c>
      <c r="P44" s="7"/>
    </row>
    <row r="45" spans="1:15" ht="14.25">
      <c r="A45" s="5" t="s">
        <v>397</v>
      </c>
      <c r="B45" s="6">
        <f t="shared" si="0"/>
        <v>47.69551827138176</v>
      </c>
      <c r="C45" s="9"/>
      <c r="D45" s="7">
        <v>1</v>
      </c>
      <c r="E45" s="8">
        <f>D45*D51</f>
        <v>19.5</v>
      </c>
      <c r="F45" s="9">
        <v>-37</v>
      </c>
      <c r="G45" s="7">
        <v>1</v>
      </c>
      <c r="H45" s="8">
        <f>G45*G51</f>
        <v>16.42105263157895</v>
      </c>
      <c r="I45" s="9"/>
      <c r="J45" s="7">
        <v>1</v>
      </c>
      <c r="K45" s="8">
        <f>J45*J51</f>
        <v>16.42105263157895</v>
      </c>
      <c r="L45" s="9"/>
      <c r="M45" s="7"/>
      <c r="N45" s="8">
        <f>M45*M51</f>
        <v>0</v>
      </c>
      <c r="O45" s="6">
        <v>137.03762353453965</v>
      </c>
    </row>
    <row r="46" spans="1:15" ht="14.25">
      <c r="A46" s="5" t="s">
        <v>398</v>
      </c>
      <c r="B46" s="6">
        <f t="shared" si="0"/>
        <v>-23.772825254178027</v>
      </c>
      <c r="C46" s="9"/>
      <c r="D46" s="7"/>
      <c r="E46" s="8">
        <f>D46*D51</f>
        <v>0</v>
      </c>
      <c r="F46" s="9"/>
      <c r="G46" s="7"/>
      <c r="H46" s="8">
        <f>G46*G51</f>
        <v>0</v>
      </c>
      <c r="I46" s="9"/>
      <c r="J46" s="7"/>
      <c r="K46" s="8">
        <f>J46*J51</f>
        <v>0</v>
      </c>
      <c r="L46" s="9"/>
      <c r="M46" s="7"/>
      <c r="N46" s="8">
        <f>M46*M51</f>
        <v>0</v>
      </c>
      <c r="O46" s="6">
        <v>-23.772825254178027</v>
      </c>
    </row>
    <row r="47" spans="1:15" ht="14.25">
      <c r="A47" s="5" t="s">
        <v>161</v>
      </c>
      <c r="B47" s="6">
        <f t="shared" si="0"/>
        <v>37.225478579391634</v>
      </c>
      <c r="C47" s="9"/>
      <c r="D47" s="7"/>
      <c r="E47" s="8">
        <f>D47*D51</f>
        <v>0</v>
      </c>
      <c r="F47" s="9"/>
      <c r="G47" s="7"/>
      <c r="H47" s="8">
        <f>G47*G51</f>
        <v>0</v>
      </c>
      <c r="I47" s="9"/>
      <c r="J47" s="7"/>
      <c r="K47" s="8">
        <f>J47*J51</f>
        <v>0</v>
      </c>
      <c r="L47" s="9"/>
      <c r="M47" s="7"/>
      <c r="N47" s="8">
        <f>M47*M51</f>
        <v>0</v>
      </c>
      <c r="O47" s="6">
        <v>37.225478579391634</v>
      </c>
    </row>
    <row r="48" spans="1:16" ht="14.25">
      <c r="A48" s="5" t="s">
        <v>399</v>
      </c>
      <c r="B48" s="6">
        <f t="shared" si="0"/>
        <v>40.810790641926516</v>
      </c>
      <c r="D48" s="7"/>
      <c r="E48" s="8">
        <f>D48*D52</f>
        <v>0</v>
      </c>
      <c r="G48" s="7"/>
      <c r="H48" s="8">
        <f>G48*G52</f>
        <v>0</v>
      </c>
      <c r="J48" s="7"/>
      <c r="K48" s="8">
        <f>J48*J51</f>
        <v>0</v>
      </c>
      <c r="M48" s="7"/>
      <c r="N48" s="8">
        <f>M48*M51</f>
        <v>0</v>
      </c>
      <c r="O48" s="6">
        <v>40.810790641926516</v>
      </c>
      <c r="P48"/>
    </row>
    <row r="49" spans="1:15" ht="14.25">
      <c r="A49" s="5" t="s">
        <v>400</v>
      </c>
      <c r="B49" s="6">
        <f t="shared" si="0"/>
        <v>20.001195505486116</v>
      </c>
      <c r="C49" s="9"/>
      <c r="D49" s="7"/>
      <c r="E49" s="8">
        <f>D49*D51</f>
        <v>0</v>
      </c>
      <c r="F49" s="9"/>
      <c r="G49" s="7"/>
      <c r="H49" s="8">
        <f>G49*G51</f>
        <v>0</v>
      </c>
      <c r="I49" s="9"/>
      <c r="J49" s="7"/>
      <c r="K49" s="8">
        <f>J49*J51</f>
        <v>0</v>
      </c>
      <c r="L49" s="9"/>
      <c r="M49" s="7"/>
      <c r="N49" s="8">
        <f>M49*M51</f>
        <v>0</v>
      </c>
      <c r="O49" s="6">
        <v>20.001195505486116</v>
      </c>
    </row>
    <row r="50" spans="1:16" ht="18.75">
      <c r="A50" s="10" t="s">
        <v>401</v>
      </c>
      <c r="B50" s="16">
        <f>SUM(B3:B49)</f>
        <v>2177.043073173394</v>
      </c>
      <c r="C50" s="9"/>
      <c r="D50" s="1">
        <f>SUM(D3:D49)</f>
        <v>16</v>
      </c>
      <c r="E50" s="8">
        <f>SUM(E53:E55)</f>
        <v>312</v>
      </c>
      <c r="F50" s="1"/>
      <c r="G50" s="1">
        <f>SUM(G3:G49)</f>
        <v>19</v>
      </c>
      <c r="H50" s="8">
        <f>SUM(H53:H55)</f>
        <v>312</v>
      </c>
      <c r="I50" s="1"/>
      <c r="J50" s="1">
        <f>SUM(J3:J49)</f>
        <v>19</v>
      </c>
      <c r="K50" s="8">
        <f>SUM(K53:K55)</f>
        <v>312</v>
      </c>
      <c r="L50" s="1"/>
      <c r="M50" s="1">
        <f>SUM(M3:M49)</f>
        <v>9</v>
      </c>
      <c r="N50" s="8">
        <f>SUM(N53:N55)</f>
        <v>150</v>
      </c>
      <c r="O50" s="14">
        <f>SUM(O3:O49)</f>
        <v>1926.8588626470782</v>
      </c>
      <c r="P50" s="14">
        <v>575</v>
      </c>
    </row>
    <row r="51" spans="1:14" ht="14.25">
      <c r="A51" s="1" t="s">
        <v>402</v>
      </c>
      <c r="C51" s="1"/>
      <c r="D51" s="15">
        <f>IF(D50=0,0,E50/D50)</f>
        <v>19.5</v>
      </c>
      <c r="E51" s="11"/>
      <c r="F51" s="1"/>
      <c r="G51" s="15">
        <f>IF(G50=0,0,H50/G50)</f>
        <v>16.42105263157895</v>
      </c>
      <c r="H51" s="11"/>
      <c r="I51" s="1"/>
      <c r="J51" s="15">
        <f>IF(J50=0,0,K50/J50)</f>
        <v>16.42105263157895</v>
      </c>
      <c r="K51" s="11"/>
      <c r="L51" s="1"/>
      <c r="M51" s="15">
        <f>IF(M50=0,0,N50/M50)</f>
        <v>16.666666666666668</v>
      </c>
      <c r="N51" s="11"/>
    </row>
    <row r="52" spans="3:16" ht="14.25" customHeight="1" thickBot="1">
      <c r="C52" s="1">
        <f>SUM(C3:C49)</f>
        <v>400</v>
      </c>
      <c r="D52" s="1"/>
      <c r="E52" s="11"/>
      <c r="F52" s="1">
        <f>SUM(F3:F49)</f>
        <v>700</v>
      </c>
      <c r="G52" s="1"/>
      <c r="H52" s="11"/>
      <c r="I52" s="1">
        <f>SUM(I3:I49)</f>
        <v>100</v>
      </c>
      <c r="J52" s="1"/>
      <c r="K52" s="11"/>
      <c r="L52" s="1">
        <f>SUM(L4:L49)</f>
        <v>74.5</v>
      </c>
      <c r="M52" s="1"/>
      <c r="N52" s="11"/>
      <c r="P52" s="55"/>
    </row>
    <row r="53" spans="3:16" ht="14.25">
      <c r="C53" s="52" t="s">
        <v>403</v>
      </c>
      <c r="D53" s="53"/>
      <c r="E53" s="12">
        <v>300</v>
      </c>
      <c r="F53" s="52" t="s">
        <v>403</v>
      </c>
      <c r="G53" s="53"/>
      <c r="H53" s="12">
        <v>300</v>
      </c>
      <c r="I53" s="52" t="s">
        <v>403</v>
      </c>
      <c r="J53" s="53"/>
      <c r="K53" s="12">
        <v>300</v>
      </c>
      <c r="L53" s="52" t="s">
        <v>403</v>
      </c>
      <c r="M53" s="53"/>
      <c r="N53" s="12">
        <v>150</v>
      </c>
      <c r="P53" s="55"/>
    </row>
    <row r="54" spans="3:16" ht="14.25">
      <c r="C54" s="54" t="s">
        <v>404</v>
      </c>
      <c r="D54" s="33"/>
      <c r="E54" s="8"/>
      <c r="F54" s="54" t="s">
        <v>404</v>
      </c>
      <c r="G54" s="33"/>
      <c r="H54" s="8"/>
      <c r="I54" s="54" t="s">
        <v>404</v>
      </c>
      <c r="J54" s="33"/>
      <c r="L54" s="54" t="s">
        <v>404</v>
      </c>
      <c r="M54" s="33"/>
      <c r="N54" s="8"/>
      <c r="P54" s="55"/>
    </row>
    <row r="55" spans="3:16" ht="15" thickBot="1">
      <c r="C55" s="34" t="s">
        <v>405</v>
      </c>
      <c r="D55" s="35"/>
      <c r="E55" s="13">
        <v>12</v>
      </c>
      <c r="F55" s="34" t="s">
        <v>405</v>
      </c>
      <c r="G55" s="35"/>
      <c r="H55" s="13">
        <v>12</v>
      </c>
      <c r="I55" s="34" t="s">
        <v>405</v>
      </c>
      <c r="J55" s="35"/>
      <c r="K55" s="8">
        <v>12</v>
      </c>
      <c r="L55" s="34" t="s">
        <v>405</v>
      </c>
      <c r="M55" s="35"/>
      <c r="N55" s="13">
        <v>0</v>
      </c>
      <c r="P55" s="55"/>
    </row>
    <row r="56" spans="2:16" ht="14.25" customHeight="1" thickBot="1">
      <c r="B56" s="18"/>
      <c r="C56" s="1"/>
      <c r="D56" s="1"/>
      <c r="E56" s="11"/>
      <c r="F56" s="1"/>
      <c r="G56" s="1"/>
      <c r="H56" s="11"/>
      <c r="I56" s="1"/>
      <c r="J56" s="1"/>
      <c r="K56" s="11"/>
      <c r="L56" s="1"/>
      <c r="M56" s="1"/>
      <c r="N56" s="11"/>
      <c r="P56" s="55"/>
    </row>
    <row r="57" spans="3:16" ht="14.25" customHeight="1">
      <c r="C57" s="40" t="s">
        <v>406</v>
      </c>
      <c r="D57" s="41"/>
      <c r="E57" s="42"/>
      <c r="F57" s="40" t="s">
        <v>408</v>
      </c>
      <c r="G57" s="41"/>
      <c r="H57" s="42"/>
      <c r="I57" s="40" t="s">
        <v>409</v>
      </c>
      <c r="J57" s="41"/>
      <c r="K57" s="42"/>
      <c r="L57" s="40" t="s">
        <v>410</v>
      </c>
      <c r="M57" s="41"/>
      <c r="N57" s="42"/>
      <c r="P57" s="55"/>
    </row>
    <row r="58" spans="3:16" ht="14.25">
      <c r="C58" s="43"/>
      <c r="D58" s="44"/>
      <c r="E58" s="45"/>
      <c r="F58" s="43"/>
      <c r="G58" s="44"/>
      <c r="H58" s="45"/>
      <c r="I58" s="43"/>
      <c r="J58" s="44"/>
      <c r="K58" s="45"/>
      <c r="L58" s="43"/>
      <c r="M58" s="44"/>
      <c r="N58" s="45"/>
      <c r="P58" s="55"/>
    </row>
    <row r="59" spans="3:16" ht="14.25">
      <c r="C59" s="43"/>
      <c r="D59" s="44"/>
      <c r="E59" s="45"/>
      <c r="F59" s="43"/>
      <c r="G59" s="44"/>
      <c r="H59" s="45"/>
      <c r="I59" s="43"/>
      <c r="J59" s="44"/>
      <c r="K59" s="45"/>
      <c r="L59" s="43"/>
      <c r="M59" s="44"/>
      <c r="N59" s="45"/>
      <c r="P59" s="55"/>
    </row>
    <row r="60" spans="3:16" ht="14.25">
      <c r="C60" s="43"/>
      <c r="D60" s="44"/>
      <c r="E60" s="45"/>
      <c r="F60" s="43"/>
      <c r="G60" s="44"/>
      <c r="H60" s="45"/>
      <c r="I60" s="43"/>
      <c r="J60" s="44"/>
      <c r="K60" s="45"/>
      <c r="L60" s="43"/>
      <c r="M60" s="44"/>
      <c r="N60" s="45"/>
      <c r="P60" s="55"/>
    </row>
    <row r="61" spans="3:16" ht="203.25" customHeight="1">
      <c r="C61" s="43"/>
      <c r="D61" s="44"/>
      <c r="E61" s="45"/>
      <c r="F61" s="43"/>
      <c r="G61" s="44"/>
      <c r="H61" s="45"/>
      <c r="I61" s="43"/>
      <c r="J61" s="44"/>
      <c r="K61" s="45"/>
      <c r="L61" s="43"/>
      <c r="M61" s="44"/>
      <c r="N61" s="45"/>
      <c r="P61" s="55"/>
    </row>
    <row r="62" spans="3:14" ht="70.5" customHeight="1" thickBot="1">
      <c r="C62" s="46"/>
      <c r="D62" s="47"/>
      <c r="E62" s="48"/>
      <c r="F62" s="46"/>
      <c r="G62" s="47"/>
      <c r="H62" s="48"/>
      <c r="I62" s="46"/>
      <c r="J62" s="47"/>
      <c r="K62" s="48"/>
      <c r="L62" s="46"/>
      <c r="M62" s="47"/>
      <c r="N62" s="48"/>
    </row>
    <row r="63" ht="14.25">
      <c r="B63" s="18"/>
    </row>
  </sheetData>
  <mergeCells count="25">
    <mergeCell ref="C54:D54"/>
    <mergeCell ref="C55:D55"/>
    <mergeCell ref="A1:A2"/>
    <mergeCell ref="B1:B2"/>
    <mergeCell ref="C1:E1"/>
    <mergeCell ref="C53:D53"/>
    <mergeCell ref="P52:P61"/>
    <mergeCell ref="I1:K1"/>
    <mergeCell ref="L1:N1"/>
    <mergeCell ref="O1:O2"/>
    <mergeCell ref="P1:P2"/>
    <mergeCell ref="I53:J53"/>
    <mergeCell ref="L53:M53"/>
    <mergeCell ref="L55:M55"/>
    <mergeCell ref="I57:K62"/>
    <mergeCell ref="F57:H62"/>
    <mergeCell ref="C57:E62"/>
    <mergeCell ref="L57:N62"/>
    <mergeCell ref="F1:H1"/>
    <mergeCell ref="F53:G53"/>
    <mergeCell ref="F54:G54"/>
    <mergeCell ref="I54:J54"/>
    <mergeCell ref="L54:M54"/>
    <mergeCell ref="F55:G55"/>
    <mergeCell ref="I55:J5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小熔工作室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sladeh</dc:creator>
  <cp:keywords/>
  <dc:description/>
  <cp:lastModifiedBy>chen liang</cp:lastModifiedBy>
  <dcterms:created xsi:type="dcterms:W3CDTF">2005-06-28T02:54:01Z</dcterms:created>
  <dcterms:modified xsi:type="dcterms:W3CDTF">2010-08-23T04:57:50Z</dcterms:modified>
  <cp:category/>
  <cp:version/>
  <cp:contentType/>
  <cp:contentStatus/>
</cp:coreProperties>
</file>