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firstSheet="4" activeTab="11"/>
  </bookViews>
  <sheets>
    <sheet name="章程" sheetId="1" r:id="rId1"/>
    <sheet name="09年1月 " sheetId="2" r:id="rId2"/>
    <sheet name="09年2月" sheetId="3" r:id="rId3"/>
    <sheet name="09年3月" sheetId="4" r:id="rId4"/>
    <sheet name="09年4月" sheetId="5" r:id="rId5"/>
    <sheet name="09年5月" sheetId="6" r:id="rId6"/>
    <sheet name="09年6月" sheetId="7" r:id="rId7"/>
    <sheet name="09年7月" sheetId="8" r:id="rId8"/>
    <sheet name="09年8月" sheetId="9" r:id="rId9"/>
    <sheet name="09年9月" sheetId="10" r:id="rId10"/>
    <sheet name="09年10月" sheetId="11" r:id="rId11"/>
    <sheet name="09年11月" sheetId="12" r:id="rId12"/>
    <sheet name="未激活名单及帐目" sheetId="13" r:id="rId13"/>
  </sheets>
  <definedNames>
    <definedName name="top" localSheetId="10">'09年10月'!$A$40</definedName>
    <definedName name="top" localSheetId="11">'09年11月'!$A$40</definedName>
    <definedName name="top" localSheetId="1">'09年1月 '!$A$42</definedName>
    <definedName name="top" localSheetId="2">'09年2月'!$A$42</definedName>
    <definedName name="top" localSheetId="3">'09年3月'!$A$42</definedName>
    <definedName name="top" localSheetId="4">'09年4月'!$A$43</definedName>
    <definedName name="top" localSheetId="5">'09年5月'!$A$43</definedName>
    <definedName name="top" localSheetId="6">'09年6月'!$A$43</definedName>
    <definedName name="top" localSheetId="7">'09年7月'!$A$43</definedName>
    <definedName name="top" localSheetId="8">'09年8月'!$A$43</definedName>
    <definedName name="top" localSheetId="9">'09年9月'!$A$43</definedName>
    <definedName name="top" localSheetId="12">'未激活名单及帐目'!#REF!</definedName>
  </definedNames>
  <calcPr fullCalcOnLoad="1"/>
</workbook>
</file>

<file path=xl/sharedStrings.xml><?xml version="1.0" encoding="utf-8"?>
<sst xmlns="http://schemas.openxmlformats.org/spreadsheetml/2006/main" count="1049" uniqueCount="547">
  <si>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</si>
  <si>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</si>
  <si>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</si>
  <si>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</si>
  <si>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</si>
  <si>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</si>
  <si>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</si>
  <si>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</si>
  <si>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</si>
  <si>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</si>
  <si>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</si>
  <si>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</si>
  <si>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</si>
  <si>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</si>
  <si>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</si>
  <si>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</si>
  <si>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</si>
  <si>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</si>
  <si>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</si>
  <si>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</si>
  <si>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</si>
  <si>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</si>
  <si>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</si>
  <si>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</si>
  <si>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</si>
  <si>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</si>
  <si>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</si>
  <si>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</si>
  <si>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</si>
  <si>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</si>
  <si>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</si>
  <si>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</si>
  <si>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</si>
  <si>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</si>
  <si>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</si>
  <si>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</si>
  <si>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</si>
  <si>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</si>
  <si>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</si>
  <si>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</si>
  <si>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</si>
  <si>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</si>
  <si>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</si>
  <si>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</si>
  <si>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</si>
  <si>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</si>
  <si>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</si>
  <si>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</si>
  <si>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</si>
  <si>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</si>
  <si>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</si>
  <si>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</si>
  <si>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</si>
  <si>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</si>
  <si>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</si>
  <si>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</si>
  <si>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</si>
  <si>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</si>
  <si>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</si>
  <si>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</si>
  <si>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</si>
  <si>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</si>
  <si>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</si>
  <si>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</si>
  <si>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</si>
  <si>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</si>
  <si>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</si>
  <si>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</si>
  <si>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</si>
  <si>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</si>
  <si>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</si>
  <si>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</si>
  <si>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</si>
  <si>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</si>
  <si>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</si>
  <si>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</si>
  <si>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</si>
  <si>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</si>
  <si>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</si>
  <si>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</si>
  <si>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</si>
  <si>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</si>
  <si>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</si>
  <si>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</si>
  <si>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</si>
  <si>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</si>
  <si>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</si>
  <si>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</si>
  <si>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</si>
  <si>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</si>
  <si>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</si>
  <si>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</si>
  <si>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</si>
  <si>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</si>
  <si>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</si>
  <si>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</si>
  <si>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</si>
  <si>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</si>
  <si>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</si>
  <si>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</si>
  <si>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</si>
  <si>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</si>
  <si>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</si>
  <si>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</si>
  <si>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</si>
  <si>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</si>
  <si>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</si>
  <si>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</si>
  <si>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</si>
  <si>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</si>
  <si>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</si>
  <si>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</si>
  <si>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</si>
  <si>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</si>
  <si>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</si>
  <si>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</si>
  <si>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</si>
  <si>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</si>
  <si>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</si>
  <si>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</si>
  <si>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</si>
  <si>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</si>
  <si>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</si>
  <si>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</si>
  <si>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</si>
  <si>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</si>
  <si>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</si>
  <si>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</si>
  <si>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</si>
  <si>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</si>
  <si>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</si>
  <si>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</si>
  <si>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</si>
  <si>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</si>
  <si>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</si>
  <si>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</si>
  <si>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</si>
  <si>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</si>
  <si>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</si>
  <si>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</si>
  <si>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</si>
  <si>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</si>
  <si>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</si>
  <si>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</si>
  <si>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</si>
  <si>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</si>
  <si>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</si>
  <si>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</si>
  <si>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</si>
  <si>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</si>
  <si>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</si>
  <si>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</si>
  <si>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</si>
  <si>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</si>
  <si>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</si>
  <si>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</si>
  <si>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</si>
  <si>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</si>
  <si>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</si>
  <si>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</si>
  <si>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</si>
  <si>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</si>
  <si>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</si>
  <si>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</si>
  <si>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</si>
  <si>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</si>
  <si>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</si>
  <si>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</si>
  <si>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</si>
  <si>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</si>
  <si>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</si>
  <si>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</si>
  <si>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</si>
  <si>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</si>
  <si>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</si>
  <si>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</si>
  <si>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</si>
  <si>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</si>
  <si>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</si>
  <si>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</si>
  <si>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</si>
  <si>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</si>
  <si>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</si>
  <si>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</si>
  <si>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</si>
  <si>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</si>
  <si>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</si>
  <si>
    <t>当前余额</t>
  </si>
  <si>
    <t>活动费</t>
  </si>
  <si>
    <t>maxilla</t>
  </si>
  <si>
    <t>songcs</t>
  </si>
  <si>
    <t>罗义利</t>
  </si>
  <si>
    <t xml:space="preserve">毛毛兔子脚老公 </t>
  </si>
  <si>
    <t>场地费用</t>
  </si>
  <si>
    <t xml:space="preserve">cqqicq </t>
  </si>
  <si>
    <t>2009-4-4以及4-6</t>
  </si>
  <si>
    <t>宋海龙</t>
  </si>
  <si>
    <t>2009年4月转入</t>
  </si>
  <si>
    <t>4月4日参加活动20人
交会费：
旺财250元、吴长波100元、songcs100元、彭二100元；陈群曲cqqicq50元；会费剩余840，
FB：愿赌服输，篮板流请客：蓝布、李博彦、长天、硬盘、死赖  合计400元蓝布交，每人80元
K歌：蓝布、东昊、旺财、李博彦、硬盘、长天、死赖、吴长波、麦当劳、mason合计400元蓝布交，每人40元
4月6日FB：
水费10元：840-10=830元
FB：蓝布、李博彦、死赖、硬盘、吴长波、旺财、往事随风X2，合计264，每人33元；
蓝布支1300元</t>
  </si>
  <si>
    <t>4月11日：参加活动23人
交会费：死赖300元、李博彦300元、随风200元、长天300元、mason100元、玩物100元、cqqicq50元合计1350元
FB：蓝布、旺财、老硬盘、玩物、吴长波、死赖、东昊、李博彦、随风及家属：合计287元，随风家属17元，剩余每人30元，蓝布支出；
K歌：蓝布、旺财、硬盘、玩物、东昊、李博彦、随风、mason 8人
合计445元；随风请酒，出200元，其他7人每人35元，合计445元，随风支出；</t>
  </si>
  <si>
    <t>参加活动：12人
FLY、死赖、随风、玩物、侯魁、李希义、飞度、东昊、兔子脚、长天、彭二、mason</t>
  </si>
  <si>
    <t>4月26日
室外，参加活动16人，水+杯10元，从会费扣除，会费剩余840-10=830元
交会费：玩物110元
FB：蓝布及家属、死赖、旺财、硬盘、李博彦、随风、吴长波 合计237元，蓝布家属27元，剩余7人每人30元，蓝布交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</si>
  <si>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</si>
  <si>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</si>
  <si>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</si>
  <si>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</si>
  <si>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</si>
  <si>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</si>
  <si>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</si>
  <si>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</si>
  <si>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</si>
  <si>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</si>
  <si>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</si>
  <si>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</si>
  <si>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</si>
  <si>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</si>
  <si>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</si>
  <si>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</si>
  <si>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</si>
  <si>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</si>
  <si>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</si>
  <si>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</si>
  <si>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</si>
  <si>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</si>
  <si>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</si>
  <si>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</si>
  <si>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</si>
  <si>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</si>
  <si>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</si>
  <si>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</si>
  <si>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</si>
  <si>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</si>
  <si>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</si>
  <si>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</si>
  <si>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</si>
  <si>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</si>
  <si>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</si>
  <si>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</si>
  <si>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</si>
  <si>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</si>
  <si>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</si>
  <si>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千千阙歌</t>
  </si>
  <si>
    <t>死赖得黑</t>
  </si>
  <si>
    <t xml:space="preserve">玩物丧志 </t>
  </si>
  <si>
    <t>汪汪（旺财）</t>
  </si>
  <si>
    <t>往事随风</t>
  </si>
  <si>
    <t>听风之歌</t>
  </si>
  <si>
    <t>熊</t>
  </si>
  <si>
    <t>平均活动费用/人/次</t>
  </si>
  <si>
    <t>场地费用</t>
  </si>
  <si>
    <t>车费</t>
  </si>
  <si>
    <t>水费+杯</t>
  </si>
  <si>
    <t>5月2日：
参加活动8人；
水+杯10元；
会费剩余830-10=820元；
FB：蓝布、死赖、吴长波、老硬盘 共120元，蓝布交，每人30元</t>
  </si>
  <si>
    <t>5月10日：
参加活动15人；
交会费：吴长波300、东昊300、旺财200元
2水+杯20元；
会费剩余820-20=800元；
FB：蓝布、死赖、吴长波、李博彦、随风 共190元，蓝布交，每人38元
5月16日，参加活动12人
水+杯10元，会费剩余800-10=790元； 球友受伤检查花费270元，球队会费垫付，报销后返还，会费暂时剩余790-270=520元；
交会费：flynn200元</t>
  </si>
  <si>
    <t>2009-5-10、5-16</t>
  </si>
  <si>
    <t>5月24日：
平西府室内300元；
交会费：李希义100元、老硬盘500元，李博彦吃饭50元计入个人会费
参加活动16人
FB：蓝布、死赖、吴长波、李博彦、随风、FLYNN合计180元，蓝布交；合计每人30元
蓝布支800元</t>
  </si>
  <si>
    <t>土豆二师兄</t>
  </si>
  <si>
    <t>2009-5-28  5-30</t>
  </si>
  <si>
    <t>5月28日：
平西府室内300元；
交会费：土豆100元
参加活动17人
FB：蓝布、死赖、吴长波、随风、东昊、硬盘合计192元，蓝布交；合计每人32元
5月30日：
平西府室外，参加活动13人；
交会费：李博彦200元；
水+杯20元，从会费扣除，会费剩余520-20=500元
FB：蓝布、长天、旺财、死赖、博彦、长波、东昊、硬盘共8人，合计224，合计每人28元，蓝布交；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</si>
  <si>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</si>
  <si>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</si>
  <si>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</si>
  <si>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</si>
  <si>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</si>
  <si>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</si>
  <si>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</si>
  <si>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</si>
  <si>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</si>
  <si>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</si>
  <si>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</si>
  <si>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</si>
  <si>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</si>
  <si>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</si>
  <si>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</si>
  <si>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</si>
  <si>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</si>
  <si>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</si>
  <si>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</si>
  <si>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</si>
  <si>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</si>
  <si>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</si>
  <si>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</si>
  <si>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</si>
  <si>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</si>
  <si>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</si>
  <si>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</si>
  <si>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</si>
  <si>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</si>
  <si>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</si>
  <si>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</si>
  <si>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</si>
  <si>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</si>
  <si>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</si>
  <si>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</si>
  <si>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</si>
  <si>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</si>
  <si>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</si>
  <si>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</si>
  <si>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</si>
  <si>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</si>
  <si>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</si>
  <si>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</si>
  <si>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</si>
  <si>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</si>
  <si>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</si>
  <si>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</si>
  <si>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</si>
  <si>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</si>
  <si>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</si>
  <si>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</si>
  <si>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</si>
  <si>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</si>
  <si>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</si>
  <si>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</si>
  <si>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</si>
  <si>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</si>
  <si>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</si>
  <si>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</si>
  <si>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</si>
  <si>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</si>
  <si>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</si>
  <si>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</si>
  <si>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</si>
  <si>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 xml:space="preserve">6月7日平西府室内：
参加活动16人
交会费：crow100元、赫克托尔100元、革命人50元
</t>
  </si>
  <si>
    <t>6月14日平西府室内
参加活动21人
交会费：songcs100元
FB：蓝布、旺财、死赖、吴长波、硬盘、东昊、侯魁魁共7人，饭223+烟15合计238每人34元蓝布交</t>
  </si>
  <si>
    <t>6月20-21日旺泉沟烤全羊：
蓝布家、旺财家、吴长波家、死赖家、mason家、硬盘家，合计15口人；
费用每家290元，收300元，尾款10元计入会费。
6月21日篮球，平西府室内:
参加活动20人
交会费：卡萨200元、死赖300元、初人100元、阿瑞斯100元、彭二还公用医疗费270元，交会费130元；
水+杯20元
公费剩余520+270=790元</t>
  </si>
  <si>
    <t>790元</t>
  </si>
  <si>
    <t>6月28日：篮球、平西府室内
参加活动18人
交会费：东昊200元、狗肉100元、mason200元、吴长波200元、听风之歌100元；
FB：
蓝布、旺财、死赖、硬盘、mason、随风、吴长波X3共9人，合计288元，每人32元，蓝布交；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</si>
  <si>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</si>
  <si>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</si>
  <si>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</si>
  <si>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</si>
  <si>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</si>
  <si>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</si>
  <si>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</si>
  <si>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</si>
  <si>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</si>
  <si>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</si>
  <si>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</si>
  <si>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</si>
  <si>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</si>
  <si>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</si>
  <si>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</si>
  <si>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</si>
  <si>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</si>
  <si>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</si>
  <si>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</si>
  <si>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</si>
  <si>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</si>
  <si>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</si>
  <si>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</si>
  <si>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</si>
  <si>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</si>
  <si>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</si>
  <si>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</si>
  <si>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</si>
  <si>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</si>
  <si>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</si>
  <si>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</si>
  <si>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</si>
  <si>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</si>
  <si>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</si>
  <si>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</si>
  <si>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</si>
  <si>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</si>
  <si>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</si>
  <si>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</si>
  <si>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</si>
  <si>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</si>
  <si>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</si>
  <si>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</si>
  <si>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</si>
  <si>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</si>
  <si>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</si>
  <si>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</si>
  <si>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</si>
  <si>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</si>
  <si>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</si>
  <si>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</si>
  <si>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</si>
  <si>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</si>
  <si>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</si>
  <si>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</si>
  <si>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</si>
  <si>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</si>
  <si>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</si>
  <si>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</si>
  <si>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</si>
  <si>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</si>
  <si>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</si>
  <si>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</si>
  <si>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</si>
  <si>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7月5日篮球，平西府室内:
参加活动21人
交会费：李希义100、玩物100、兔子脚100、李博彦100、旺财200合计600元
水+杯20元
猫头处买球两个381元，
公费剩余790-381=409元；
FB：蓝布、死赖、随风、吴长波、硬盘、旺财、李博彦共7人，合计224，每人32元，蓝布交费；
蓝布支900；</t>
  </si>
  <si>
    <t>7月12日：
参加活动15人，平西府室内
水+杯：20元
交会费：吴长波500；
卡萨（杯）：5元
FB：
蓝布、死赖X2、旺财、吴长波共220元，蓝布交，每人44元。</t>
  </si>
  <si>
    <t>欢迎龙跃苑球友，能经常参加活动的新人参加，参加时可报名并留手机号码，以方便有天气或其他变化时便于通知到位。前三次活动费用按参加人数AA平均费用+10元凑整作为球队公费，和球队一起活动三次且经球队三人推荐即可加入球队大名单。</t>
  </si>
  <si>
    <t>7月19日：
参加活动19人，平西府室内；
水+杯：20元
交会费：喜来乐100元、兔子脚100元
FB：蓝布、死赖、吴长波、随风、旺财、兔子脚、东昊7人合计224元，每人32元，蓝布交；</t>
  </si>
  <si>
    <t>7月26日：
参加活动22人，水加杯20元；
交会费：死赖300元、随风300元、旺财100元 麦当劳110元
FB：蓝布、死赖、吴长波、旺财、随风、东昊、李博彦、飞度8人，合计240元，每人30元；蓝布交</t>
  </si>
  <si>
    <t xml:space="preserve">cqqicq </t>
  </si>
  <si>
    <t>土豆二师兄</t>
  </si>
  <si>
    <t>周昊</t>
  </si>
  <si>
    <t xml:space="preserve">8月3日篮球，平西府室内:
参加活动10人（吴长波、李博彦各算半场）,场地费用300元，人数少会费补贴100元；
交会费：
李博彦100元、东昊100元
水+杯10元
公费剩余409-100=309元；
FB：蓝布、死赖、随风、吴长波、硬盘、旺财、李博彦、东昊、长天共9人，金尊+串 合计306，每人34元，蓝布交；
</t>
  </si>
  <si>
    <t>新人参加办法：要求为龙跃苑球友，身体健康，能经常参加篮球活动，能及时报名，前三次AA+10元，参加三次后经球队三位球友推荐可正式成为会员。活动时注意保护自己和保护他人，有团队精神。</t>
  </si>
  <si>
    <t xml:space="preserve">8月10日篮球，平西府室内:
参加活动16人,新人吴雨参加1次，收30元，公费剩余309+30=339元
交会费：
狗肉200元、活着100元、crow100元
水+杯20元
</t>
  </si>
  <si>
    <t xml:space="preserve">8月16日篮球，平西府室内:
参加活动11.5人（李博彦算半场）,场地费用300元，人数少会费补贴100元；
交会费：
阿瑞斯100元
水+杯10元
公费剩余339-100=239元；
</t>
  </si>
  <si>
    <t xml:space="preserve">8月23日篮球，平西府室内:
参加活动13人,新人无语伦比1人，30元充本次活动会费，场地费用270元；
水+杯20元
交会费：
彭二100元
FB：蓝布、死赖、随风、吴长波、李博彦、阿瑞斯、长天共7人，金尊+串+可乐 合计252，每人36元，蓝布交；
</t>
  </si>
  <si>
    <t>8月30日篮球，平西府室内:
参加活动13.5人,新人无语伦比1人第三次，30元充本次活动会费，场地费用270元；
水+杯20元
交会费：
李希义100元
FB：蓝布、死赖、吴长波、长天共4人，金尊+串 合计128，每人32元，蓝布交；
蓝布支1000元</t>
  </si>
  <si>
    <t>无语伦比</t>
  </si>
  <si>
    <t>9月6日 平西府室内
参加活动18人
交会费：旺财200、玩物100、mason200、老硬盘100、无语伦比100、兔子脚100、阿瑞斯100 合计900元
FB：蓝布、死赖、吴长波、旺财、东昊、李博彦合计120元蓝布交，每人20元，</t>
  </si>
  <si>
    <t>9月13日 平西府室内
参加活动14人
交会费：长天300、东昊200；
FB：蓝布、死赖、吴长波、旺财、东昊、硬盘合计192元蓝布交，每人32元，</t>
  </si>
  <si>
    <t>备注</t>
  </si>
  <si>
    <t>2009年扣会费</t>
  </si>
  <si>
    <t>2009年9月21日后余额</t>
  </si>
  <si>
    <t>3、长期不参加活动人员请及时与组织者联系取走剩余会费或补交欠费，组织者有权利每年根据队伍实际情况斟酌扣除相应会费，暂定每年10元，请大家理解。</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</si>
  <si>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</si>
  <si>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</si>
  <si>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</si>
  <si>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</si>
  <si>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</si>
  <si>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</si>
  <si>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</si>
  <si>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</si>
  <si>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</si>
  <si>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</si>
  <si>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</si>
  <si>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</si>
  <si>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</si>
  <si>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</si>
  <si>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</si>
  <si>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</si>
  <si>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</si>
  <si>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</si>
  <si>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</si>
  <si>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</si>
  <si>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</si>
  <si>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</si>
  <si>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</si>
  <si>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</si>
  <si>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</si>
  <si>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</si>
  <si>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</si>
  <si>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</si>
  <si>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</si>
  <si>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</si>
  <si>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</si>
  <si>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</si>
  <si>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</si>
  <si>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</si>
  <si>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</si>
  <si>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</si>
  <si>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</si>
  <si>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</si>
  <si>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</si>
  <si>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</si>
  <si>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</si>
  <si>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</si>
  <si>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</si>
  <si>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</si>
  <si>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</si>
  <si>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</si>
  <si>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</si>
  <si>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</si>
  <si>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</si>
  <si>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</si>
  <si>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</si>
  <si>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</si>
  <si>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</si>
  <si>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小斯</t>
  </si>
  <si>
    <t>小猪哥</t>
  </si>
  <si>
    <t>小米粥</t>
  </si>
  <si>
    <t>熊</t>
  </si>
  <si>
    <t xml:space="preserve">烟云 </t>
  </si>
  <si>
    <t>张宇</t>
  </si>
  <si>
    <t>周昊</t>
  </si>
  <si>
    <t>种田人</t>
  </si>
  <si>
    <t>合计</t>
  </si>
  <si>
    <t>平均活动费用/人/次</t>
  </si>
  <si>
    <t>场地费用</t>
  </si>
  <si>
    <t>车费</t>
  </si>
  <si>
    <t>水费+杯</t>
  </si>
  <si>
    <t>2009年9月21日，扣年费10元，合计扣款220元，冲入活动公费；有异议者可近期与组织者沟通及并协商退费事宜。 2009 09 21</t>
  </si>
  <si>
    <t>9月20日 平西府室内
参加活动14人
交会费：玩物300、旺财300、硬盘400、侯魁300、死赖500元、吴长波300元，合计2100元
FB：蓝布、死赖、吴长波、旺财、东昊、阿瑞斯、侯魁魁、长天8人，合计264元蓝布交，每人33元，</t>
  </si>
  <si>
    <t>每年收取一次会费10元，09年扣费510元+未激活名单扣费220元，实际730元冲入公费，用于购买篮球、组织比赛等球队事宜，有异议者可近期与组织者沟通及并协商退费事宜。 2009 09 21
会费剩余239+730 = 969元</t>
  </si>
  <si>
    <t>10月5日、10月7日：2桶水+杯+10瓶矿泉水=30元，从会费扣除
龙跃二水站无故撤离：节省会费100元充公费；
会费剩余969+100-30=1039元
10月11日：与龙腾友谊赛 各150元
参加活动11人，水+杯12元
FB:
蓝布、随风、吴长波、长天、硬盘、兔子脚共6人，每人31元，合计186元蓝布交</t>
  </si>
  <si>
    <t>10月18日，15人，水加杯12元，球馆300元
交会费：东昊100元、无语伦比100元</t>
  </si>
  <si>
    <t>10月18日，15人，水加杯12元，球馆300元
FB:吴长波、长天、旺财、死赖、蓝布共5人，每人27元合计135元，蓝布交</t>
  </si>
  <si>
    <t>网名</t>
  </si>
  <si>
    <t>当前余额</t>
  </si>
  <si>
    <t>上次余额</t>
  </si>
  <si>
    <t>球队公费</t>
  </si>
  <si>
    <t>活动费</t>
  </si>
  <si>
    <t>crow</t>
  </si>
  <si>
    <t xml:space="preserve">cqqicq </t>
  </si>
  <si>
    <t xml:space="preserve">dyj </t>
  </si>
  <si>
    <t xml:space="preserve">flynn </t>
  </si>
  <si>
    <t>mason_mei</t>
  </si>
  <si>
    <t>songcs</t>
  </si>
  <si>
    <t>安志鹏</t>
  </si>
  <si>
    <t>阿瑞斯</t>
  </si>
  <si>
    <t>初人</t>
  </si>
  <si>
    <t>大个子水手</t>
  </si>
  <si>
    <t>东昊</t>
  </si>
  <si>
    <t>飞度</t>
  </si>
  <si>
    <t xml:space="preserve">飞天舞会  </t>
  </si>
  <si>
    <t>革命人</t>
  </si>
  <si>
    <t>海洋</t>
  </si>
  <si>
    <t>赫克托尔</t>
  </si>
  <si>
    <t>红烧狗肉</t>
  </si>
  <si>
    <t>候魁</t>
  </si>
  <si>
    <t>卡萨</t>
  </si>
  <si>
    <t xml:space="preserve">蓝色部队       </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</si>
  <si>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</si>
  <si>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</si>
  <si>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</si>
  <si>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</si>
  <si>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</si>
  <si>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</si>
  <si>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</si>
  <si>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</si>
  <si>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</si>
  <si>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</si>
  <si>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</si>
  <si>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</si>
  <si>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</si>
  <si>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</si>
  <si>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</si>
  <si>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</si>
  <si>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</si>
  <si>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</si>
  <si>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</si>
  <si>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</si>
  <si>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</si>
  <si>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</si>
  <si>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</si>
  <si>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</si>
  <si>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小猪哥</t>
  </si>
  <si>
    <t>小米粥</t>
  </si>
  <si>
    <t>熊</t>
  </si>
  <si>
    <t xml:space="preserve">烟云 </t>
  </si>
  <si>
    <t>周昊</t>
  </si>
  <si>
    <t>种田人</t>
  </si>
  <si>
    <t>合计</t>
  </si>
  <si>
    <t>平均活动费用/人/次</t>
  </si>
  <si>
    <t>场地费用</t>
  </si>
  <si>
    <t>车费</t>
  </si>
  <si>
    <t>水费+杯</t>
  </si>
  <si>
    <t>罗文利</t>
  </si>
  <si>
    <t>参加活动14人，与矩阵分摊场地费150元
水加杯12元
交会费：
土豆100元，
旺财20元（饮料+烟）
FB：蓝布、吴长波、随风、罗文利、死赖、长天、旺财、李博彦X1.5、硬盘、飞度合计10.5人，餐费+饮料=420元，蓝布交，每人40元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</si>
</sst>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8" fontId="3" fillId="0" borderId="0" xfId="0" applyNumberFormat="1" applyFont="1" applyAlignment="1">
      <alignment horizontal="right"/>
    </xf>
    <xf numFmtId="7" fontId="0" fillId="0" borderId="0" xfId="0" applyNumberFormat="1" applyAlignment="1">
      <alignment vertical="center"/>
    </xf>
    <xf numFmtId="0" fontId="0" fillId="0" borderId="0" xfId="0" applyAlignment="1">
      <alignment horizontal="right" vertical="center"/>
    </xf>
    <xf numFmtId="8" fontId="0" fillId="0" borderId="0" xfId="0" applyNumberFormat="1" applyAlignment="1">
      <alignment horizontal="right" vertical="center"/>
    </xf>
    <xf numFmtId="0" fontId="3" fillId="0" borderId="0" xfId="0" applyFont="1" applyAlignment="1">
      <alignment horizontal="center"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178" fontId="3" fillId="0" borderId="2" xfId="0" applyNumberFormat="1"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xf numFmtId="0" fontId="0" fillId="0" borderId="0" xfId="0" applyAlignment="1">
      <alignment vertical="center" wrapText="1"/>
    </xf>
    <xf numFmtId="0" fontId="0" fillId="0" borderId="0" xfId="0"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5"/>
  <sheetViews>
    <sheetView workbookViewId="0" topLeftCell="A1">
      <selection activeCell="A20" sqref="A20"/>
    </sheetView>
  </sheetViews>
  <sheetFormatPr defaultColWidth="9.00390625" defaultRowHeight="14.25"/>
  <cols>
    <col min="1" max="1" width="173.625" style="0" bestFit="1" customWidth="1"/>
  </cols>
  <sheetData>
    <row r="1" ht="14.25">
      <c r="A1" s="17" t="s">
        <v>58</v>
      </c>
    </row>
    <row r="3" ht="14.25">
      <c r="A3" s="17" t="s">
        <v>14</v>
      </c>
    </row>
    <row r="5" ht="14.25">
      <c r="A5" s="17" t="s">
        <v>5</v>
      </c>
    </row>
    <row r="6" ht="14.25">
      <c r="A6" t="s">
        <v>125</v>
      </c>
    </row>
    <row r="8" ht="14.25">
      <c r="A8" s="17" t="s">
        <v>6</v>
      </c>
    </row>
    <row r="9" ht="14.25">
      <c r="A9" t="s">
        <v>124</v>
      </c>
    </row>
    <row r="11" ht="14.25">
      <c r="A11" s="17" t="s">
        <v>7</v>
      </c>
    </row>
    <row r="12" ht="14.25">
      <c r="A12" t="s">
        <v>8</v>
      </c>
    </row>
    <row r="13" ht="14.25">
      <c r="A13" t="s">
        <v>126</v>
      </c>
    </row>
    <row r="14" ht="14.25">
      <c r="A14" t="s">
        <v>412</v>
      </c>
    </row>
    <row r="16" ht="14.25">
      <c r="A16" s="17" t="s">
        <v>9</v>
      </c>
    </row>
    <row r="17" ht="14.25">
      <c r="A17" t="s">
        <v>127</v>
      </c>
    </row>
    <row r="18" ht="14.25">
      <c r="A18" t="s">
        <v>394</v>
      </c>
    </row>
    <row r="21" ht="14.25">
      <c r="A21" s="17" t="s">
        <v>10</v>
      </c>
    </row>
    <row r="22" ht="14.25">
      <c r="A22" t="s">
        <v>59</v>
      </c>
    </row>
    <row r="24" ht="14.25">
      <c r="A24" s="17" t="s">
        <v>11</v>
      </c>
    </row>
    <row r="25" ht="14.25">
      <c r="A25" t="s">
        <v>128</v>
      </c>
    </row>
    <row r="27" ht="14.25">
      <c r="A27" s="17" t="s">
        <v>120</v>
      </c>
    </row>
    <row r="28" ht="85.5">
      <c r="A28" s="19" t="s">
        <v>129</v>
      </c>
    </row>
    <row r="29" ht="14.25">
      <c r="A29" t="s">
        <v>121</v>
      </c>
    </row>
    <row r="31" ht="14.25">
      <c r="A31" s="17" t="s">
        <v>12</v>
      </c>
    </row>
    <row r="32" ht="14.25">
      <c r="A32" t="s">
        <v>13</v>
      </c>
    </row>
    <row r="33" ht="14.25">
      <c r="A33" t="s">
        <v>0</v>
      </c>
    </row>
    <row r="34" ht="14.25">
      <c r="A34" t="s">
        <v>1</v>
      </c>
    </row>
    <row r="35" ht="14.25">
      <c r="A35" s="19" t="s">
        <v>92</v>
      </c>
    </row>
    <row r="36" ht="14.25">
      <c r="A36" t="s">
        <v>119</v>
      </c>
    </row>
    <row r="37" ht="14.25">
      <c r="A37" s="17" t="s">
        <v>130</v>
      </c>
    </row>
    <row r="38" ht="14.25">
      <c r="A38" s="17" t="s">
        <v>137</v>
      </c>
    </row>
    <row r="39" ht="14.25">
      <c r="A39" s="17" t="s">
        <v>131</v>
      </c>
    </row>
    <row r="41" ht="14.25">
      <c r="A41" s="17" t="s">
        <v>57</v>
      </c>
    </row>
    <row r="42" ht="28.5">
      <c r="A42" s="19" t="s">
        <v>132</v>
      </c>
    </row>
    <row r="44" ht="14.25">
      <c r="A44" t="s">
        <v>401</v>
      </c>
    </row>
    <row r="45" ht="14.25">
      <c r="A45" s="19"/>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72"/>
  <sheetViews>
    <sheetView workbookViewId="0" topLeftCell="A25">
      <selection activeCell="D54" sqref="D54"/>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40055</v>
      </c>
      <c r="D1" s="27"/>
      <c r="E1" s="28"/>
      <c r="F1" s="26">
        <v>40062</v>
      </c>
      <c r="G1" s="27"/>
      <c r="H1" s="28"/>
      <c r="I1" s="26">
        <v>40069</v>
      </c>
      <c r="J1" s="27"/>
      <c r="K1" s="28"/>
      <c r="L1" s="26">
        <v>40076</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75.10434051784502</v>
      </c>
      <c r="C3" s="9"/>
      <c r="D3" s="7"/>
      <c r="E3" s="8">
        <f>D3*D60</f>
        <v>0</v>
      </c>
      <c r="F3" s="9"/>
      <c r="G3" s="7"/>
      <c r="H3" s="8">
        <f>G3*G60</f>
        <v>0</v>
      </c>
      <c r="I3" s="9"/>
      <c r="J3" s="7"/>
      <c r="K3" s="8">
        <f>J3*J60</f>
        <v>0</v>
      </c>
      <c r="L3" s="9"/>
      <c r="M3" s="7"/>
      <c r="N3" s="8">
        <f>M3*M60</f>
        <v>0</v>
      </c>
      <c r="O3" s="6">
        <v>75.10434051784502</v>
      </c>
    </row>
    <row r="4" spans="1:15" ht="14.25">
      <c r="A4" s="5" t="s">
        <v>397</v>
      </c>
      <c r="B4" s="6">
        <f t="shared" si="0"/>
        <v>73.82608695652173</v>
      </c>
      <c r="C4" s="9"/>
      <c r="D4" s="7"/>
      <c r="E4" s="8">
        <f>D4*D60</f>
        <v>0</v>
      </c>
      <c r="F4" s="9"/>
      <c r="G4" s="7"/>
      <c r="H4" s="8">
        <f>G4*G60</f>
        <v>0</v>
      </c>
      <c r="I4" s="9"/>
      <c r="J4" s="7"/>
      <c r="K4" s="8">
        <f>J4*J60</f>
        <v>0</v>
      </c>
      <c r="L4" s="9"/>
      <c r="M4" s="7"/>
      <c r="N4" s="8">
        <f>M4*M60</f>
        <v>0</v>
      </c>
      <c r="O4" s="6">
        <v>73.82608695652173</v>
      </c>
    </row>
    <row r="5" spans="1:15" ht="14.25">
      <c r="A5" s="5" t="s">
        <v>15</v>
      </c>
      <c r="B5" s="6">
        <f t="shared" si="0"/>
        <v>9.996171534463926</v>
      </c>
      <c r="C5" s="9"/>
      <c r="D5" s="7"/>
      <c r="E5" s="8">
        <f>D5*D60</f>
        <v>0</v>
      </c>
      <c r="F5" s="9"/>
      <c r="G5" s="7"/>
      <c r="H5" s="8">
        <f>G5*G60</f>
        <v>0</v>
      </c>
      <c r="I5" s="9"/>
      <c r="J5" s="7"/>
      <c r="K5" s="8">
        <f>J5*J60</f>
        <v>0</v>
      </c>
      <c r="L5" s="9"/>
      <c r="M5" s="7"/>
      <c r="N5" s="8">
        <f>M5*M60</f>
        <v>0</v>
      </c>
      <c r="O5" s="6">
        <v>9.996171534463926</v>
      </c>
    </row>
    <row r="6" spans="1:15" ht="14.25">
      <c r="A6" s="5" t="s">
        <v>95</v>
      </c>
      <c r="B6" s="6">
        <f t="shared" si="0"/>
        <v>57.10882950645993</v>
      </c>
      <c r="C6" s="9"/>
      <c r="D6" s="7"/>
      <c r="E6" s="8">
        <f>D6*D60</f>
        <v>0</v>
      </c>
      <c r="F6" s="9"/>
      <c r="G6" s="7"/>
      <c r="H6" s="8">
        <f>G6*G60</f>
        <v>0</v>
      </c>
      <c r="I6" s="9"/>
      <c r="J6" s="7"/>
      <c r="K6" s="8">
        <f>J6*J60</f>
        <v>0</v>
      </c>
      <c r="L6" s="9"/>
      <c r="M6" s="7"/>
      <c r="N6" s="8">
        <f>M6*M60</f>
        <v>0</v>
      </c>
      <c r="O6" s="6">
        <v>57.10882950645993</v>
      </c>
    </row>
    <row r="7" spans="1:15" ht="14.25">
      <c r="A7" s="5" t="s">
        <v>96</v>
      </c>
      <c r="B7" s="6">
        <f t="shared" si="0"/>
        <v>-0.0019047619047629638</v>
      </c>
      <c r="C7" s="9"/>
      <c r="D7" s="7"/>
      <c r="E7" s="8">
        <f>D7*D60</f>
        <v>0</v>
      </c>
      <c r="F7" s="9"/>
      <c r="G7" s="7"/>
      <c r="H7" s="8">
        <f>G7*G60</f>
        <v>0</v>
      </c>
      <c r="I7" s="9"/>
      <c r="J7" s="7"/>
      <c r="K7" s="8">
        <f>J7*J60</f>
        <v>0</v>
      </c>
      <c r="L7" s="9"/>
      <c r="M7" s="7"/>
      <c r="N7" s="8">
        <f>M7*M60</f>
        <v>0</v>
      </c>
      <c r="O7" s="6">
        <v>-0.0019047619047629638</v>
      </c>
    </row>
    <row r="8" spans="1:15" ht="14.25">
      <c r="A8" s="5" t="s">
        <v>97</v>
      </c>
      <c r="B8" s="6">
        <f t="shared" si="0"/>
        <v>100.89473723549654</v>
      </c>
      <c r="C8" s="9"/>
      <c r="D8" s="7">
        <v>1</v>
      </c>
      <c r="E8" s="8">
        <f>D8*D60</f>
        <v>21.48148148148148</v>
      </c>
      <c r="F8" s="9">
        <v>200</v>
      </c>
      <c r="G8" s="7">
        <v>1</v>
      </c>
      <c r="H8" s="8">
        <f>G8*G60</f>
        <v>17.22222222222222</v>
      </c>
      <c r="I8" s="9"/>
      <c r="J8" s="7">
        <v>1</v>
      </c>
      <c r="K8" s="8">
        <f>J8*J60</f>
        <v>22.142857142857142</v>
      </c>
      <c r="L8" s="9"/>
      <c r="M8" s="7">
        <v>1</v>
      </c>
      <c r="N8" s="8">
        <f>M8*M60</f>
        <v>22.142857142857142</v>
      </c>
      <c r="O8" s="6">
        <v>-16.1158447750855</v>
      </c>
    </row>
    <row r="9" spans="1:15" ht="14.25">
      <c r="A9" s="5" t="s">
        <v>98</v>
      </c>
      <c r="B9" s="6">
        <f t="shared" si="0"/>
        <v>63.76641307714135</v>
      </c>
      <c r="C9" s="9"/>
      <c r="D9" s="7"/>
      <c r="E9" s="8">
        <f>D9*D60</f>
        <v>0</v>
      </c>
      <c r="F9" s="9"/>
      <c r="G9" s="7"/>
      <c r="H9" s="8">
        <f>G9*G60</f>
        <v>0</v>
      </c>
      <c r="I9" s="9"/>
      <c r="J9" s="7"/>
      <c r="K9" s="8">
        <f>J9*J60</f>
        <v>0</v>
      </c>
      <c r="L9" s="9"/>
      <c r="M9" s="7"/>
      <c r="N9" s="8">
        <f>M9*M60</f>
        <v>0</v>
      </c>
      <c r="O9" s="6">
        <v>63.76641307714135</v>
      </c>
    </row>
    <row r="10" spans="1:15" ht="14.25">
      <c r="A10" s="5" t="s">
        <v>64</v>
      </c>
      <c r="B10" s="6">
        <f t="shared" si="0"/>
        <v>-3.019197380437703</v>
      </c>
      <c r="C10" s="9"/>
      <c r="D10" s="7"/>
      <c r="E10" s="8">
        <f>D10*D60</f>
        <v>0</v>
      </c>
      <c r="F10" s="9"/>
      <c r="G10" s="7"/>
      <c r="H10" s="8">
        <f>G10*G60</f>
        <v>0</v>
      </c>
      <c r="I10" s="9"/>
      <c r="J10" s="7"/>
      <c r="K10" s="8">
        <f>J10*J60</f>
        <v>0</v>
      </c>
      <c r="L10" s="9"/>
      <c r="M10" s="7"/>
      <c r="N10" s="8">
        <f>M10*M60</f>
        <v>0</v>
      </c>
      <c r="O10" s="6">
        <v>-3.019197380437703</v>
      </c>
    </row>
    <row r="11" spans="1:15" ht="14.25">
      <c r="A11" s="5" t="s">
        <v>65</v>
      </c>
      <c r="B11" s="6">
        <f t="shared" si="0"/>
        <v>2.96684770686657</v>
      </c>
      <c r="C11" s="9"/>
      <c r="D11" s="7">
        <v>1</v>
      </c>
      <c r="E11" s="8">
        <f>D11*D60</f>
        <v>21.48148148148148</v>
      </c>
      <c r="F11" s="9">
        <v>100</v>
      </c>
      <c r="G11" s="7">
        <v>1</v>
      </c>
      <c r="H11" s="8">
        <f>G11*G60</f>
        <v>17.22222222222222</v>
      </c>
      <c r="I11" s="9"/>
      <c r="J11" s="7">
        <v>1</v>
      </c>
      <c r="K11" s="8">
        <f>J11*J60</f>
        <v>22.142857142857142</v>
      </c>
      <c r="L11" s="9">
        <v>-33</v>
      </c>
      <c r="M11" s="7">
        <v>1</v>
      </c>
      <c r="N11" s="8">
        <f>M11*M60</f>
        <v>22.142857142857142</v>
      </c>
      <c r="O11" s="6">
        <v>18.95626569628456</v>
      </c>
    </row>
    <row r="12" spans="1:15" ht="14.25">
      <c r="A12" s="5" t="s">
        <v>66</v>
      </c>
      <c r="B12" s="6">
        <f t="shared" si="0"/>
        <v>38.43962783129476</v>
      </c>
      <c r="C12" s="9"/>
      <c r="D12" s="7"/>
      <c r="E12" s="8">
        <f>D12*D60</f>
        <v>0</v>
      </c>
      <c r="F12" s="9"/>
      <c r="G12" s="7"/>
      <c r="H12" s="8">
        <f>G12*G60</f>
        <v>0</v>
      </c>
      <c r="I12" s="9"/>
      <c r="J12" s="7"/>
      <c r="K12" s="8">
        <f>J12*J60</f>
        <v>0</v>
      </c>
      <c r="L12" s="9"/>
      <c r="M12" s="7"/>
      <c r="N12" s="8">
        <f>M12*M60</f>
        <v>0</v>
      </c>
      <c r="O12" s="6">
        <v>38.43962783129476</v>
      </c>
    </row>
    <row r="13" spans="1:15" ht="14.25">
      <c r="A13" s="5" t="s">
        <v>67</v>
      </c>
      <c r="B13" s="6">
        <f t="shared" si="0"/>
        <v>3.2596022106548403</v>
      </c>
      <c r="C13" s="9"/>
      <c r="D13" s="7"/>
      <c r="E13" s="8">
        <f>D13*D60</f>
        <v>0</v>
      </c>
      <c r="F13" s="9"/>
      <c r="G13" s="7"/>
      <c r="H13" s="8">
        <f>G13*G60</f>
        <v>0</v>
      </c>
      <c r="I13" s="9"/>
      <c r="J13" s="7"/>
      <c r="K13" s="8">
        <f>J13*J60</f>
        <v>0</v>
      </c>
      <c r="L13" s="9"/>
      <c r="M13" s="7"/>
      <c r="N13" s="8">
        <f>M13*M60</f>
        <v>0</v>
      </c>
      <c r="O13" s="6">
        <v>3.2596022106548403</v>
      </c>
    </row>
    <row r="14" spans="1:15" ht="14.25">
      <c r="A14" s="5" t="s">
        <v>68</v>
      </c>
      <c r="B14" s="6">
        <f t="shared" si="0"/>
        <v>4.8188047082091146</v>
      </c>
      <c r="C14" s="9"/>
      <c r="D14" s="7">
        <v>1</v>
      </c>
      <c r="E14" s="8">
        <f>D14*D60</f>
        <v>21.48148148148148</v>
      </c>
      <c r="F14" s="9">
        <v>-20</v>
      </c>
      <c r="G14" s="7">
        <v>1</v>
      </c>
      <c r="H14" s="8">
        <f>G14*G60</f>
        <v>17.22222222222222</v>
      </c>
      <c r="I14" s="9">
        <v>168</v>
      </c>
      <c r="J14" s="7">
        <v>1</v>
      </c>
      <c r="K14" s="8">
        <f>J14*J60</f>
        <v>22.142857142857142</v>
      </c>
      <c r="L14" s="9">
        <v>-33</v>
      </c>
      <c r="M14" s="7">
        <v>1</v>
      </c>
      <c r="N14" s="8">
        <f>M14*M60</f>
        <v>22.142857142857142</v>
      </c>
      <c r="O14" s="6">
        <v>-27.191777302372913</v>
      </c>
    </row>
    <row r="15" spans="1:15" ht="14.25">
      <c r="A15" s="5" t="s">
        <v>69</v>
      </c>
      <c r="B15" s="6">
        <f t="shared" si="0"/>
        <v>-20.14425898750958</v>
      </c>
      <c r="C15" s="9"/>
      <c r="D15" s="7"/>
      <c r="E15" s="8">
        <f>D15*D60</f>
        <v>0</v>
      </c>
      <c r="F15" s="9"/>
      <c r="G15" s="7"/>
      <c r="H15" s="8">
        <f>G15*G60</f>
        <v>0</v>
      </c>
      <c r="I15" s="9"/>
      <c r="J15" s="7"/>
      <c r="K15" s="8">
        <f>J15*J60</f>
        <v>0</v>
      </c>
      <c r="L15" s="9"/>
      <c r="M15" s="7"/>
      <c r="N15" s="8">
        <f>M15*M60</f>
        <v>0</v>
      </c>
      <c r="O15" s="6">
        <v>-20.14425898750958</v>
      </c>
    </row>
    <row r="16" spans="1:15" ht="14.25">
      <c r="A16" s="5" t="s">
        <v>70</v>
      </c>
      <c r="B16" s="6">
        <f t="shared" si="0"/>
        <v>19.637653906442395</v>
      </c>
      <c r="C16" s="9"/>
      <c r="D16" s="7"/>
      <c r="E16" s="8">
        <f>D16*D60</f>
        <v>0</v>
      </c>
      <c r="F16" s="9"/>
      <c r="G16" s="7"/>
      <c r="H16" s="8">
        <f>G16*G60</f>
        <v>0</v>
      </c>
      <c r="I16" s="9"/>
      <c r="J16" s="7"/>
      <c r="K16" s="8">
        <f>J16*J60</f>
        <v>0</v>
      </c>
      <c r="L16" s="9"/>
      <c r="M16" s="7"/>
      <c r="N16" s="8">
        <f>M16*M60</f>
        <v>0</v>
      </c>
      <c r="O16" s="6">
        <v>19.637653906442395</v>
      </c>
    </row>
    <row r="17" spans="1:15" ht="14.25">
      <c r="A17" s="5" t="s">
        <v>71</v>
      </c>
      <c r="B17" s="6">
        <f t="shared" si="0"/>
        <v>-0.001246370736662783</v>
      </c>
      <c r="C17" s="9"/>
      <c r="D17" s="7"/>
      <c r="E17" s="8">
        <f>D17*D60</f>
        <v>0</v>
      </c>
      <c r="F17" s="9"/>
      <c r="G17" s="7"/>
      <c r="H17" s="8">
        <f>G17*G60</f>
        <v>0</v>
      </c>
      <c r="I17" s="9"/>
      <c r="J17" s="7"/>
      <c r="K17" s="8">
        <f>J17*J60</f>
        <v>0</v>
      </c>
      <c r="L17" s="9"/>
      <c r="M17" s="7"/>
      <c r="N17" s="8">
        <f>M17*M60</f>
        <v>0</v>
      </c>
      <c r="O17" s="6">
        <v>-0.001246370736662783</v>
      </c>
    </row>
    <row r="18" spans="1:15" ht="14.25">
      <c r="A18" s="5" t="s">
        <v>72</v>
      </c>
      <c r="B18" s="6">
        <f t="shared" si="0"/>
        <v>26.339716304359143</v>
      </c>
      <c r="C18" s="9"/>
      <c r="D18" s="7"/>
      <c r="E18" s="8">
        <f>D18*D60</f>
        <v>0</v>
      </c>
      <c r="F18" s="9"/>
      <c r="G18" s="7"/>
      <c r="H18" s="8">
        <f>G18*G60</f>
        <v>0</v>
      </c>
      <c r="I18" s="9"/>
      <c r="J18" s="7"/>
      <c r="K18" s="8">
        <f>J18*J60</f>
        <v>0</v>
      </c>
      <c r="L18" s="9"/>
      <c r="M18" s="7"/>
      <c r="N18" s="8">
        <f>M18*M60</f>
        <v>0</v>
      </c>
      <c r="O18" s="6">
        <v>26.339716304359143</v>
      </c>
    </row>
    <row r="19" spans="1:15" ht="14.25">
      <c r="A19" s="5" t="s">
        <v>73</v>
      </c>
      <c r="B19" s="6">
        <f t="shared" si="0"/>
        <v>0.003146074727887971</v>
      </c>
      <c r="C19" s="9"/>
      <c r="D19" s="7"/>
      <c r="E19" s="8">
        <f>D19*D60</f>
        <v>0</v>
      </c>
      <c r="F19" s="9"/>
      <c r="G19" s="7"/>
      <c r="H19" s="8">
        <f>G19*G60</f>
        <v>0</v>
      </c>
      <c r="I19" s="9"/>
      <c r="J19" s="7"/>
      <c r="K19" s="8">
        <f>J19*J60</f>
        <v>0</v>
      </c>
      <c r="L19" s="9"/>
      <c r="M19" s="7"/>
      <c r="N19" s="8">
        <f>M19*M60</f>
        <v>0</v>
      </c>
      <c r="O19" s="6">
        <v>0.003146074727887971</v>
      </c>
    </row>
    <row r="20" spans="1:15" ht="14.25">
      <c r="A20" s="5" t="s">
        <v>74</v>
      </c>
      <c r="B20" s="6">
        <f t="shared" si="0"/>
        <v>-37.113080776393716</v>
      </c>
      <c r="C20" s="9"/>
      <c r="D20" s="7"/>
      <c r="E20" s="8">
        <f>D20*D60</f>
        <v>0</v>
      </c>
      <c r="F20" s="9"/>
      <c r="G20" s="7"/>
      <c r="H20" s="8">
        <f>G20*G60</f>
        <v>0</v>
      </c>
      <c r="I20" s="9"/>
      <c r="J20" s="7"/>
      <c r="K20" s="8">
        <f>J20*J60</f>
        <v>0</v>
      </c>
      <c r="L20" s="9"/>
      <c r="M20" s="7"/>
      <c r="N20" s="8">
        <f>M20*M60</f>
        <v>0</v>
      </c>
      <c r="O20" s="6">
        <v>-37.113080776393716</v>
      </c>
    </row>
    <row r="21" spans="1:15" ht="14.25">
      <c r="A21" s="5" t="s">
        <v>75</v>
      </c>
      <c r="B21" s="6">
        <f t="shared" si="0"/>
        <v>82.17797400649908</v>
      </c>
      <c r="C21" s="9"/>
      <c r="D21" s="7"/>
      <c r="E21" s="8">
        <f>D21*D60</f>
        <v>0</v>
      </c>
      <c r="F21" s="9"/>
      <c r="G21" s="7">
        <v>1</v>
      </c>
      <c r="H21" s="8">
        <f>G21*G60</f>
        <v>17.22222222222222</v>
      </c>
      <c r="I21" s="9"/>
      <c r="J21" s="7">
        <v>1</v>
      </c>
      <c r="K21" s="8">
        <f>J21*J60</f>
        <v>22.142857142857142</v>
      </c>
      <c r="L21" s="9"/>
      <c r="M21" s="7">
        <v>1</v>
      </c>
      <c r="N21" s="8">
        <f>M21*M60</f>
        <v>22.142857142857142</v>
      </c>
      <c r="O21" s="6">
        <v>143.6859105144356</v>
      </c>
    </row>
    <row r="22" spans="1:15" ht="14.25">
      <c r="A22" s="5" t="s">
        <v>76</v>
      </c>
      <c r="B22" s="6">
        <f t="shared" si="0"/>
        <v>300.1751932637291</v>
      </c>
      <c r="C22" s="9"/>
      <c r="D22" s="7"/>
      <c r="E22" s="8">
        <f>D22*D60</f>
        <v>0</v>
      </c>
      <c r="F22" s="9"/>
      <c r="G22" s="7"/>
      <c r="H22" s="8">
        <f>G22*G60</f>
        <v>0</v>
      </c>
      <c r="I22" s="9"/>
      <c r="J22" s="7"/>
      <c r="K22" s="8">
        <f>J22*J60</f>
        <v>0</v>
      </c>
      <c r="L22" s="9">
        <v>267</v>
      </c>
      <c r="M22" s="7">
        <v>1</v>
      </c>
      <c r="N22" s="8">
        <f>M22*M60</f>
        <v>22.142857142857142</v>
      </c>
      <c r="O22" s="6">
        <v>55.318050406586266</v>
      </c>
    </row>
    <row r="23" spans="1:15" ht="14.25">
      <c r="A23" s="5" t="s">
        <v>77</v>
      </c>
      <c r="B23" s="6">
        <f t="shared" si="0"/>
        <v>34.553656851851024</v>
      </c>
      <c r="C23" s="9"/>
      <c r="D23" s="7">
        <v>1</v>
      </c>
      <c r="E23" s="8">
        <f>D23*D60</f>
        <v>21.48148148148148</v>
      </c>
      <c r="F23" s="9"/>
      <c r="G23" s="7">
        <v>1</v>
      </c>
      <c r="H23" s="8">
        <f>G23*G60</f>
        <v>17.22222222222222</v>
      </c>
      <c r="I23" s="9"/>
      <c r="J23" s="7"/>
      <c r="K23" s="8">
        <f>J23*J60</f>
        <v>0</v>
      </c>
      <c r="L23" s="9"/>
      <c r="M23" s="7"/>
      <c r="N23" s="8">
        <f>M23*M60</f>
        <v>0</v>
      </c>
      <c r="O23" s="6">
        <v>73.25736055555473</v>
      </c>
    </row>
    <row r="24" spans="1:15" ht="14.25">
      <c r="A24" s="5" t="s">
        <v>99</v>
      </c>
      <c r="B24" s="6">
        <f t="shared" si="0"/>
        <v>457.63801664138896</v>
      </c>
      <c r="C24" s="9">
        <v>-904</v>
      </c>
      <c r="D24" s="7">
        <v>2</v>
      </c>
      <c r="E24" s="8">
        <f>D24*D60</f>
        <v>42.96296296296296</v>
      </c>
      <c r="F24" s="9">
        <v>100</v>
      </c>
      <c r="G24" s="7">
        <v>2</v>
      </c>
      <c r="H24" s="8">
        <f>G24*G60</f>
        <v>34.44444444444444</v>
      </c>
      <c r="I24" s="9">
        <v>160</v>
      </c>
      <c r="J24" s="7">
        <v>1</v>
      </c>
      <c r="K24" s="8">
        <f>J24*J60</f>
        <v>22.142857142857142</v>
      </c>
      <c r="L24" s="9">
        <v>231</v>
      </c>
      <c r="M24" s="7">
        <v>1</v>
      </c>
      <c r="N24" s="8">
        <f>M24*M60</f>
        <v>22.142857142857142</v>
      </c>
      <c r="O24" s="6">
        <v>992.3311383345106</v>
      </c>
    </row>
    <row r="25" spans="1:15" ht="14.25">
      <c r="A25" s="5" t="s">
        <v>100</v>
      </c>
      <c r="B25" s="6">
        <f t="shared" si="0"/>
        <v>11.19939925571505</v>
      </c>
      <c r="C25" s="9"/>
      <c r="D25" s="7"/>
      <c r="E25" s="8">
        <f>D25*D60</f>
        <v>0</v>
      </c>
      <c r="F25" s="9"/>
      <c r="G25" s="7"/>
      <c r="H25" s="8">
        <f>G25*G60</f>
        <v>0</v>
      </c>
      <c r="I25" s="9"/>
      <c r="J25" s="7"/>
      <c r="K25" s="8">
        <f>J25*J60</f>
        <v>0</v>
      </c>
      <c r="L25" s="9"/>
      <c r="M25" s="7"/>
      <c r="N25" s="8">
        <f>M25*M60</f>
        <v>0</v>
      </c>
      <c r="O25" s="6">
        <v>11.19939925571505</v>
      </c>
    </row>
    <row r="26" spans="1:15" ht="14.25">
      <c r="A26" s="5" t="s">
        <v>101</v>
      </c>
      <c r="B26" s="6">
        <f t="shared" si="0"/>
        <v>40.003409090909095</v>
      </c>
      <c r="C26" s="9"/>
      <c r="D26" s="7"/>
      <c r="E26" s="8">
        <f>D26*D60</f>
        <v>0</v>
      </c>
      <c r="F26" s="9"/>
      <c r="G26" s="7"/>
      <c r="H26" s="8">
        <f>G26*G60</f>
        <v>0</v>
      </c>
      <c r="I26" s="9"/>
      <c r="J26" s="7"/>
      <c r="K26" s="8">
        <f>J26*J60</f>
        <v>0</v>
      </c>
      <c r="L26" s="9"/>
      <c r="M26" s="7"/>
      <c r="N26" s="8">
        <f>M26*M60</f>
        <v>0</v>
      </c>
      <c r="O26" s="6">
        <v>40.003409090909095</v>
      </c>
    </row>
    <row r="27" spans="1:15" ht="14.25">
      <c r="A27" s="5" t="s">
        <v>102</v>
      </c>
      <c r="B27" s="6">
        <f t="shared" si="0"/>
        <v>294.939456151273</v>
      </c>
      <c r="C27" s="9"/>
      <c r="D27" s="7"/>
      <c r="E27" s="8">
        <f>D27*D60</f>
        <v>0</v>
      </c>
      <c r="F27" s="9">
        <v>100</v>
      </c>
      <c r="G27" s="7">
        <v>1</v>
      </c>
      <c r="H27" s="8">
        <f>G27*G60</f>
        <v>17.22222222222222</v>
      </c>
      <c r="I27" s="9">
        <v>-32</v>
      </c>
      <c r="J27" s="7">
        <v>1</v>
      </c>
      <c r="K27" s="8">
        <f>J27*J60</f>
        <v>22.142857142857142</v>
      </c>
      <c r="L27" s="9">
        <v>400</v>
      </c>
      <c r="M27" s="7">
        <v>1</v>
      </c>
      <c r="N27" s="8">
        <f>M27*M60</f>
        <v>22.142857142857142</v>
      </c>
      <c r="O27" s="6">
        <v>-111.55260734079039</v>
      </c>
    </row>
    <row r="28" spans="1:15" ht="14.25">
      <c r="A28" s="5" t="s">
        <v>103</v>
      </c>
      <c r="B28" s="6">
        <f t="shared" si="0"/>
        <v>67.17730130570861</v>
      </c>
      <c r="C28" s="9"/>
      <c r="D28" s="7"/>
      <c r="E28" s="8">
        <f>D28*D60</f>
        <v>0</v>
      </c>
      <c r="F28" s="9"/>
      <c r="G28" s="7"/>
      <c r="H28" s="8">
        <f>G28*G60</f>
        <v>0</v>
      </c>
      <c r="I28" s="9"/>
      <c r="J28" s="7"/>
      <c r="K28" s="8">
        <f>J28*J60</f>
        <v>0</v>
      </c>
      <c r="L28" s="9"/>
      <c r="M28" s="7"/>
      <c r="N28" s="8">
        <f>M28*M60</f>
        <v>0</v>
      </c>
      <c r="O28" s="6">
        <v>67.17730130570861</v>
      </c>
    </row>
    <row r="29" spans="1:15" ht="14.25">
      <c r="A29" s="5" t="s">
        <v>133</v>
      </c>
      <c r="B29" s="6">
        <f t="shared" si="0"/>
        <v>4.209925340360133</v>
      </c>
      <c r="C29" s="9"/>
      <c r="D29" s="7"/>
      <c r="E29" s="8">
        <f>D29*D60</f>
        <v>0</v>
      </c>
      <c r="F29" s="9"/>
      <c r="G29" s="7"/>
      <c r="H29" s="8">
        <f>G29*G60</f>
        <v>0</v>
      </c>
      <c r="I29" s="9"/>
      <c r="J29" s="7"/>
      <c r="K29" s="8">
        <f>J29*J60</f>
        <v>0</v>
      </c>
      <c r="L29" s="9"/>
      <c r="M29" s="7"/>
      <c r="N29" s="8">
        <f>M29*M60</f>
        <v>0</v>
      </c>
      <c r="O29" s="6">
        <v>4.209925340360133</v>
      </c>
    </row>
    <row r="30" spans="1:15" ht="14.25">
      <c r="A30" s="5" t="s">
        <v>104</v>
      </c>
      <c r="B30" s="6">
        <f t="shared" si="0"/>
        <v>-26.072768280258877</v>
      </c>
      <c r="C30" s="9"/>
      <c r="D30" s="7">
        <v>0.5</v>
      </c>
      <c r="E30" s="8">
        <f>D30*D60</f>
        <v>10.74074074074074</v>
      </c>
      <c r="F30" s="9">
        <v>-20</v>
      </c>
      <c r="G30" s="7">
        <v>1</v>
      </c>
      <c r="H30" s="8">
        <f>G30*G60</f>
        <v>17.22222222222222</v>
      </c>
      <c r="I30" s="9"/>
      <c r="J30" s="7">
        <v>1</v>
      </c>
      <c r="K30" s="8">
        <f>J30*J60</f>
        <v>22.142857142857142</v>
      </c>
      <c r="L30" s="9"/>
      <c r="M30" s="7"/>
      <c r="N30" s="8">
        <f>M30*M60</f>
        <v>0</v>
      </c>
      <c r="O30" s="6">
        <v>44.03305182556122</v>
      </c>
    </row>
    <row r="31" spans="1:15" ht="14.25">
      <c r="A31" s="5" t="s">
        <v>105</v>
      </c>
      <c r="B31" s="6">
        <f t="shared" si="0"/>
        <v>103.52630869453046</v>
      </c>
      <c r="C31" s="9"/>
      <c r="D31" s="7"/>
      <c r="E31" s="8">
        <f>D31*D60</f>
        <v>0</v>
      </c>
      <c r="F31" s="9"/>
      <c r="G31" s="7"/>
      <c r="H31" s="8">
        <f>G31*G60</f>
        <v>0</v>
      </c>
      <c r="I31" s="9"/>
      <c r="J31" s="7"/>
      <c r="K31" s="8">
        <f>J31*J60</f>
        <v>0</v>
      </c>
      <c r="L31" s="9"/>
      <c r="M31" s="7"/>
      <c r="N31" s="8">
        <f>M31*M60</f>
        <v>0</v>
      </c>
      <c r="O31" s="6">
        <v>103.52630869453046</v>
      </c>
    </row>
    <row r="32" spans="1:15" ht="14.25">
      <c r="A32" s="5" t="s">
        <v>106</v>
      </c>
      <c r="B32" s="6">
        <f t="shared" si="0"/>
        <v>78.57705353801774</v>
      </c>
      <c r="C32" s="9">
        <v>100</v>
      </c>
      <c r="D32" s="7">
        <v>1</v>
      </c>
      <c r="E32" s="8">
        <f>D32*D60</f>
        <v>21.48148148148148</v>
      </c>
      <c r="F32" s="9"/>
      <c r="G32" s="7"/>
      <c r="H32" s="8">
        <f>G32*G60</f>
        <v>0</v>
      </c>
      <c r="I32" s="9"/>
      <c r="J32" s="7"/>
      <c r="K32" s="8">
        <f>J32*J60</f>
        <v>0</v>
      </c>
      <c r="L32" s="9"/>
      <c r="M32" s="7"/>
      <c r="N32" s="8">
        <f>M32*M60</f>
        <v>0</v>
      </c>
      <c r="O32" s="6">
        <v>0.058535019499217356</v>
      </c>
    </row>
    <row r="33" spans="1:15" ht="14.25">
      <c r="A33" s="5" t="s">
        <v>107</v>
      </c>
      <c r="B33" s="6">
        <f t="shared" si="0"/>
        <v>39.99578123836088</v>
      </c>
      <c r="C33" s="9"/>
      <c r="D33" s="7"/>
      <c r="E33" s="8">
        <f>D33*D60</f>
        <v>0</v>
      </c>
      <c r="F33" s="9"/>
      <c r="G33" s="7"/>
      <c r="H33" s="8">
        <f>G33*G60</f>
        <v>0</v>
      </c>
      <c r="I33" s="9"/>
      <c r="J33" s="7"/>
      <c r="K33" s="8">
        <f>J33*J60</f>
        <v>0</v>
      </c>
      <c r="L33" s="9"/>
      <c r="M33" s="7"/>
      <c r="N33" s="8">
        <f>M33*M60</f>
        <v>0</v>
      </c>
      <c r="O33" s="6">
        <v>39.99578123836088</v>
      </c>
    </row>
    <row r="34" spans="1:16" ht="14.25">
      <c r="A34" s="5" t="s">
        <v>108</v>
      </c>
      <c r="B34" s="6">
        <f t="shared" si="0"/>
        <v>49.2</v>
      </c>
      <c r="C34" s="9"/>
      <c r="D34" s="7"/>
      <c r="E34" s="8">
        <f>D34*D60</f>
        <v>0</v>
      </c>
      <c r="F34" s="9"/>
      <c r="G34" s="7"/>
      <c r="H34" s="8">
        <f>G34*G60</f>
        <v>0</v>
      </c>
      <c r="I34" s="9"/>
      <c r="J34" s="7"/>
      <c r="K34" s="8">
        <f>J34*J60</f>
        <v>0</v>
      </c>
      <c r="L34" s="9"/>
      <c r="M34" s="7"/>
      <c r="N34" s="8">
        <f>M34*M60</f>
        <v>0</v>
      </c>
      <c r="O34" s="6">
        <v>49.2</v>
      </c>
      <c r="P34"/>
    </row>
    <row r="35" spans="1:15" ht="14.25">
      <c r="A35" s="5" t="s">
        <v>78</v>
      </c>
      <c r="B35" s="6">
        <f aca="true" t="shared" si="1" ref="B35:B58">C35-E35+F35-H35+I35-K35+L35-N35+O35</f>
        <v>54.14799162080966</v>
      </c>
      <c r="C35" s="9"/>
      <c r="D35" s="7">
        <v>1</v>
      </c>
      <c r="E35" s="8">
        <f>D35*D60</f>
        <v>21.48148148148148</v>
      </c>
      <c r="F35" s="9">
        <v>100</v>
      </c>
      <c r="G35" s="7">
        <v>1</v>
      </c>
      <c r="H35" s="8">
        <f>G35*G60</f>
        <v>17.22222222222222</v>
      </c>
      <c r="I35" s="9"/>
      <c r="J35" s="7"/>
      <c r="K35" s="8">
        <f>J35*J60</f>
        <v>0</v>
      </c>
      <c r="L35" s="9"/>
      <c r="M35" s="7">
        <v>1</v>
      </c>
      <c r="N35" s="8">
        <f>M35*M60</f>
        <v>22.142857142857142</v>
      </c>
      <c r="O35" s="6">
        <v>14.99455246737051</v>
      </c>
    </row>
    <row r="36" spans="1:15" ht="14.25">
      <c r="A36" s="5" t="s">
        <v>109</v>
      </c>
      <c r="B36" s="6">
        <f t="shared" si="1"/>
        <v>74.071693015475</v>
      </c>
      <c r="C36" s="9"/>
      <c r="D36" s="7"/>
      <c r="E36" s="8">
        <f>D36*D60</f>
        <v>0</v>
      </c>
      <c r="F36" s="9"/>
      <c r="G36" s="7"/>
      <c r="H36" s="8">
        <f>G36*G60</f>
        <v>0</v>
      </c>
      <c r="I36" s="9"/>
      <c r="J36" s="7"/>
      <c r="K36" s="8">
        <f>J36*J60</f>
        <v>0</v>
      </c>
      <c r="L36" s="9"/>
      <c r="M36" s="7"/>
      <c r="N36" s="8">
        <f>M36*M60</f>
        <v>0</v>
      </c>
      <c r="O36" s="6">
        <v>74.071693015475</v>
      </c>
    </row>
    <row r="37" spans="1:15" ht="14.25">
      <c r="A37" s="5" t="s">
        <v>79</v>
      </c>
      <c r="B37" s="6">
        <f t="shared" si="1"/>
        <v>55.03772589726622</v>
      </c>
      <c r="C37" s="9"/>
      <c r="D37" s="7">
        <v>1</v>
      </c>
      <c r="E37" s="8">
        <f>D37*D60</f>
        <v>21.48148148148148</v>
      </c>
      <c r="F37" s="9"/>
      <c r="G37" s="7">
        <v>1</v>
      </c>
      <c r="H37" s="8">
        <f>G37*G60</f>
        <v>17.22222222222222</v>
      </c>
      <c r="I37" s="9"/>
      <c r="J37" s="7"/>
      <c r="K37" s="8">
        <f>J37*J60</f>
        <v>0</v>
      </c>
      <c r="L37" s="9"/>
      <c r="M37" s="7"/>
      <c r="N37" s="8">
        <f>M37*M60</f>
        <v>0</v>
      </c>
      <c r="O37" s="6">
        <v>93.74142960096992</v>
      </c>
    </row>
    <row r="38" spans="1:15" ht="14.25">
      <c r="A38" s="5" t="s">
        <v>138</v>
      </c>
      <c r="B38" s="6">
        <f t="shared" si="1"/>
        <v>67.33333333333333</v>
      </c>
      <c r="C38" s="9"/>
      <c r="D38" s="7"/>
      <c r="E38" s="8">
        <f>D38*D60</f>
        <v>0</v>
      </c>
      <c r="F38" s="9"/>
      <c r="G38" s="7"/>
      <c r="H38" s="8">
        <f>G38*G60</f>
        <v>0</v>
      </c>
      <c r="I38" s="9"/>
      <c r="J38" s="7"/>
      <c r="K38" s="8">
        <f>J38*J60</f>
        <v>0</v>
      </c>
      <c r="L38" s="9"/>
      <c r="M38" s="7"/>
      <c r="N38" s="8">
        <f>M38*M60</f>
        <v>0</v>
      </c>
      <c r="O38" s="6">
        <v>67.33333333333333</v>
      </c>
    </row>
    <row r="39" spans="1:15" ht="14.25">
      <c r="A39" s="5" t="s">
        <v>110</v>
      </c>
      <c r="B39" s="6">
        <f t="shared" si="1"/>
        <v>99.99840588666181</v>
      </c>
      <c r="C39" s="9"/>
      <c r="D39" s="7"/>
      <c r="E39" s="8">
        <f>D39*D60</f>
        <v>0</v>
      </c>
      <c r="F39" s="9"/>
      <c r="G39" s="7"/>
      <c r="H39" s="8">
        <f>G39*G60</f>
        <v>0</v>
      </c>
      <c r="I39" s="9"/>
      <c r="J39" s="7"/>
      <c r="K39" s="8">
        <f>J39*J60</f>
        <v>0</v>
      </c>
      <c r="L39" s="9"/>
      <c r="M39" s="7"/>
      <c r="N39" s="8">
        <f>M39*M60</f>
        <v>0</v>
      </c>
      <c r="O39" s="6">
        <v>99.99840588666181</v>
      </c>
    </row>
    <row r="40" spans="1:15" ht="14.25">
      <c r="A40" s="5" t="s">
        <v>80</v>
      </c>
      <c r="B40" s="6">
        <f t="shared" si="1"/>
        <v>51.788900834696975</v>
      </c>
      <c r="C40" s="9"/>
      <c r="D40" s="7"/>
      <c r="E40" s="8">
        <f>D40*D60</f>
        <v>0</v>
      </c>
      <c r="F40" s="9"/>
      <c r="G40" s="7"/>
      <c r="H40" s="8">
        <f>G40*G60</f>
        <v>0</v>
      </c>
      <c r="I40" s="9"/>
      <c r="J40" s="7"/>
      <c r="K40" s="8">
        <f>J40*J60</f>
        <v>0</v>
      </c>
      <c r="L40" s="9"/>
      <c r="M40" s="7"/>
      <c r="N40" s="8">
        <f>M40*M60</f>
        <v>0</v>
      </c>
      <c r="O40" s="6">
        <v>51.788900834696975</v>
      </c>
    </row>
    <row r="41" spans="1:15" ht="14.25">
      <c r="A41" s="5" t="s">
        <v>111</v>
      </c>
      <c r="B41" s="6">
        <f t="shared" si="1"/>
        <v>386.1626421746109</v>
      </c>
      <c r="C41" s="9">
        <v>-32</v>
      </c>
      <c r="D41" s="7">
        <v>1</v>
      </c>
      <c r="E41" s="8">
        <f>D41*D60</f>
        <v>21.48148148148148</v>
      </c>
      <c r="F41" s="9">
        <v>-20</v>
      </c>
      <c r="G41" s="7">
        <v>1</v>
      </c>
      <c r="H41" s="8">
        <f>G41*G60</f>
        <v>17.22222222222222</v>
      </c>
      <c r="I41" s="9">
        <v>-32</v>
      </c>
      <c r="J41" s="7">
        <v>1</v>
      </c>
      <c r="K41" s="8">
        <f>J41*J60</f>
        <v>22.142857142857142</v>
      </c>
      <c r="L41" s="9">
        <v>467</v>
      </c>
      <c r="M41" s="7">
        <v>1</v>
      </c>
      <c r="N41" s="8">
        <f>M41*M60</f>
        <v>22.142857142857142</v>
      </c>
      <c r="O41" s="6">
        <v>86.15206016402885</v>
      </c>
    </row>
    <row r="42" spans="1:15" ht="14.25">
      <c r="A42" s="5" t="s">
        <v>123</v>
      </c>
      <c r="B42" s="6">
        <f t="shared" si="1"/>
        <v>-36.78069816274518</v>
      </c>
      <c r="C42" s="9">
        <v>-32</v>
      </c>
      <c r="D42" s="7">
        <v>1</v>
      </c>
      <c r="E42" s="8">
        <f>D42*D60</f>
        <v>21.48148148148148</v>
      </c>
      <c r="F42" s="9"/>
      <c r="G42" s="7">
        <v>1</v>
      </c>
      <c r="H42" s="8">
        <f>G42*G60</f>
        <v>17.22222222222222</v>
      </c>
      <c r="I42" s="9">
        <v>300</v>
      </c>
      <c r="J42" s="7">
        <v>1</v>
      </c>
      <c r="K42" s="8">
        <f>J42*J60</f>
        <v>22.142857142857142</v>
      </c>
      <c r="L42" s="9">
        <v>-33</v>
      </c>
      <c r="M42" s="7">
        <v>1</v>
      </c>
      <c r="N42" s="8">
        <f>M42*M60</f>
        <v>22.142857142857142</v>
      </c>
      <c r="O42" s="6">
        <v>-188.7912801733272</v>
      </c>
    </row>
    <row r="43" spans="1:15" ht="14.25">
      <c r="A43" s="5" t="s">
        <v>112</v>
      </c>
      <c r="B43" s="6">
        <f t="shared" si="1"/>
        <v>394.1166874099432</v>
      </c>
      <c r="C43" s="9"/>
      <c r="D43" s="7"/>
      <c r="E43" s="8">
        <f>D43*D60</f>
        <v>0</v>
      </c>
      <c r="F43" s="9">
        <v>100</v>
      </c>
      <c r="G43" s="7">
        <v>1</v>
      </c>
      <c r="H43" s="8">
        <f>G43*G60</f>
        <v>17.22222222222222</v>
      </c>
      <c r="I43" s="9"/>
      <c r="J43" s="7">
        <v>1</v>
      </c>
      <c r="K43" s="8">
        <f>J43*J60</f>
        <v>22.142857142857142</v>
      </c>
      <c r="L43" s="9">
        <v>300</v>
      </c>
      <c r="M43" s="7">
        <v>1</v>
      </c>
      <c r="N43" s="8">
        <f>M43*M60</f>
        <v>22.142857142857142</v>
      </c>
      <c r="O43" s="6">
        <v>55.624623917879774</v>
      </c>
    </row>
    <row r="44" spans="1:15" ht="14.25">
      <c r="A44" s="5" t="s">
        <v>113</v>
      </c>
      <c r="B44" s="6">
        <f t="shared" si="1"/>
        <v>296.2200806612323</v>
      </c>
      <c r="C44" s="9"/>
      <c r="D44" s="7"/>
      <c r="E44" s="8">
        <f>D44*D60</f>
        <v>0</v>
      </c>
      <c r="F44" s="9">
        <v>180</v>
      </c>
      <c r="G44" s="7">
        <v>1</v>
      </c>
      <c r="H44" s="8">
        <f>G44*G60</f>
        <v>17.22222222222222</v>
      </c>
      <c r="I44" s="9">
        <v>-32</v>
      </c>
      <c r="J44" s="7">
        <v>1</v>
      </c>
      <c r="K44" s="8">
        <f>J44*J60</f>
        <v>22.142857142857142</v>
      </c>
      <c r="L44" s="9">
        <v>267</v>
      </c>
      <c r="M44" s="7">
        <v>1</v>
      </c>
      <c r="N44" s="8">
        <f>M44*M60</f>
        <v>22.142857142857142</v>
      </c>
      <c r="O44" s="6">
        <v>-57.27198283083111</v>
      </c>
    </row>
    <row r="45" spans="1:15" ht="14.25">
      <c r="A45" s="5" t="s">
        <v>81</v>
      </c>
      <c r="B45" s="6">
        <f t="shared" si="1"/>
        <v>60.78810278695467</v>
      </c>
      <c r="C45" s="9"/>
      <c r="D45" s="7">
        <v>1</v>
      </c>
      <c r="E45" s="8">
        <f>D45*D60</f>
        <v>21.48148148148148</v>
      </c>
      <c r="F45" s="9"/>
      <c r="G45" s="7"/>
      <c r="H45" s="8">
        <f>G45*G60</f>
        <v>0</v>
      </c>
      <c r="I45" s="9"/>
      <c r="J45" s="7"/>
      <c r="K45" s="8">
        <f>J45*J60</f>
        <v>0</v>
      </c>
      <c r="L45" s="9"/>
      <c r="M45" s="7">
        <v>1</v>
      </c>
      <c r="N45" s="8">
        <f>M45*M60</f>
        <v>22.142857142857142</v>
      </c>
      <c r="O45" s="6">
        <v>104.41244141129329</v>
      </c>
    </row>
    <row r="46" spans="1:15" ht="14.25">
      <c r="A46" s="5" t="s">
        <v>82</v>
      </c>
      <c r="B46" s="6">
        <f t="shared" si="1"/>
        <v>197.10391979504493</v>
      </c>
      <c r="C46" s="9">
        <v>-32</v>
      </c>
      <c r="D46" s="7">
        <v>1</v>
      </c>
      <c r="E46" s="8">
        <f>D46*D60</f>
        <v>21.48148148148148</v>
      </c>
      <c r="F46" s="9">
        <v>-20</v>
      </c>
      <c r="G46" s="7">
        <v>1</v>
      </c>
      <c r="H46" s="8">
        <f>G46*G60</f>
        <v>17.22222222222222</v>
      </c>
      <c r="I46" s="9">
        <v>-32</v>
      </c>
      <c r="J46" s="7">
        <v>1</v>
      </c>
      <c r="K46" s="8">
        <f>J46*J60</f>
        <v>22.142857142857142</v>
      </c>
      <c r="L46" s="9">
        <v>267</v>
      </c>
      <c r="M46" s="7"/>
      <c r="N46" s="8">
        <f>M46*M60</f>
        <v>0</v>
      </c>
      <c r="O46" s="6">
        <v>74.95048064160576</v>
      </c>
    </row>
    <row r="47" spans="1:15" ht="14.25">
      <c r="A47" s="5" t="s">
        <v>406</v>
      </c>
      <c r="B47" s="6">
        <f>C47-E47+F47-H47+I47-K47+L47-N47+O47</f>
        <v>38.492063492063494</v>
      </c>
      <c r="C47" s="9"/>
      <c r="D47" s="7"/>
      <c r="E47" s="8">
        <f>D47*D60</f>
        <v>0</v>
      </c>
      <c r="F47" s="9">
        <v>100</v>
      </c>
      <c r="G47" s="7">
        <v>1</v>
      </c>
      <c r="H47" s="8">
        <f>G47*G60</f>
        <v>17.22222222222222</v>
      </c>
      <c r="I47" s="9"/>
      <c r="J47" s="7">
        <v>1</v>
      </c>
      <c r="K47" s="8">
        <f>J47*J60</f>
        <v>22.142857142857142</v>
      </c>
      <c r="L47" s="9"/>
      <c r="M47" s="7">
        <v>1</v>
      </c>
      <c r="N47" s="8">
        <f>M47*M60</f>
        <v>22.142857142857142</v>
      </c>
      <c r="O47" s="6">
        <v>0</v>
      </c>
    </row>
    <row r="48" spans="1:16" ht="14.25">
      <c r="A48" s="5" t="s">
        <v>398</v>
      </c>
      <c r="B48" s="6">
        <f t="shared" si="1"/>
        <v>15.93723154382598</v>
      </c>
      <c r="C48" s="9"/>
      <c r="D48" s="7"/>
      <c r="E48" s="8">
        <f>D48*D60</f>
        <v>0</v>
      </c>
      <c r="F48" s="9"/>
      <c r="G48" s="7">
        <v>1</v>
      </c>
      <c r="H48" s="8">
        <f>G48*G60</f>
        <v>17.22222222222222</v>
      </c>
      <c r="I48" s="9"/>
      <c r="J48" s="7"/>
      <c r="K48" s="8">
        <f>J48*J60</f>
        <v>0</v>
      </c>
      <c r="L48" s="9"/>
      <c r="M48" s="7"/>
      <c r="N48" s="8">
        <f>M48*M60</f>
        <v>0</v>
      </c>
      <c r="O48" s="6">
        <v>33.1594537660482</v>
      </c>
      <c r="P48"/>
    </row>
    <row r="49" spans="1:15" ht="14.25">
      <c r="A49" s="5" t="s">
        <v>134</v>
      </c>
      <c r="B49" s="6">
        <f t="shared" si="1"/>
        <v>39.71389471120254</v>
      </c>
      <c r="C49" s="9"/>
      <c r="D49" s="7"/>
      <c r="E49" s="8">
        <f>D49*D60</f>
        <v>0</v>
      </c>
      <c r="F49" s="9"/>
      <c r="G49" s="7"/>
      <c r="H49" s="8">
        <f>G49*G60</f>
        <v>0</v>
      </c>
      <c r="I49" s="9"/>
      <c r="J49" s="7"/>
      <c r="K49" s="8">
        <f>J49*J60</f>
        <v>0</v>
      </c>
      <c r="L49" s="9"/>
      <c r="M49" s="7"/>
      <c r="N49" s="8">
        <f>M49*M60</f>
        <v>0</v>
      </c>
      <c r="O49" s="6">
        <v>39.71389471120254</v>
      </c>
    </row>
    <row r="50" spans="1:19" ht="14.25">
      <c r="A50" s="5" t="s">
        <v>83</v>
      </c>
      <c r="B50" s="6">
        <f t="shared" si="1"/>
        <v>21.390361365806992</v>
      </c>
      <c r="C50" s="9"/>
      <c r="D50" s="7"/>
      <c r="E50" s="8">
        <f>D50*D60</f>
        <v>0</v>
      </c>
      <c r="F50" s="9"/>
      <c r="G50" s="7"/>
      <c r="H50" s="8">
        <f>G50*G60</f>
        <v>0</v>
      </c>
      <c r="I50" s="9"/>
      <c r="J50" s="7">
        <v>1</v>
      </c>
      <c r="K50" s="8">
        <f>J50*J60</f>
        <v>22.142857142857142</v>
      </c>
      <c r="L50" s="9"/>
      <c r="M50" s="7"/>
      <c r="N50" s="8">
        <f>M50*M60</f>
        <v>0</v>
      </c>
      <c r="O50" s="6">
        <v>43.533218508664135</v>
      </c>
      <c r="P50" s="7"/>
      <c r="Q50" s="8"/>
      <c r="R50" s="6"/>
      <c r="S50" s="1"/>
    </row>
    <row r="51" spans="1:15" ht="14.25">
      <c r="A51" s="5" t="s">
        <v>84</v>
      </c>
      <c r="B51" s="6">
        <f t="shared" si="1"/>
        <v>-38.05985995247554</v>
      </c>
      <c r="C51" s="9"/>
      <c r="D51" s="7"/>
      <c r="E51" s="8">
        <f>D51*D60</f>
        <v>0</v>
      </c>
      <c r="F51" s="9"/>
      <c r="G51" s="7"/>
      <c r="H51" s="8">
        <f>G51*G60</f>
        <v>0</v>
      </c>
      <c r="I51" s="9"/>
      <c r="J51" s="7"/>
      <c r="K51" s="8">
        <f>J51*J60</f>
        <v>0</v>
      </c>
      <c r="L51" s="9"/>
      <c r="M51" s="7"/>
      <c r="N51" s="8">
        <f>M51*M60</f>
        <v>0</v>
      </c>
      <c r="O51" s="6">
        <v>-38.05985995247554</v>
      </c>
    </row>
    <row r="52" spans="1:15" ht="14.25">
      <c r="A52" s="5" t="s">
        <v>85</v>
      </c>
      <c r="B52" s="6">
        <f t="shared" si="1"/>
        <v>38.71014435545385</v>
      </c>
      <c r="C52" s="9"/>
      <c r="D52" s="7"/>
      <c r="E52" s="8">
        <f>D52*D60</f>
        <v>0</v>
      </c>
      <c r="F52" s="9"/>
      <c r="G52" s="7"/>
      <c r="H52" s="8">
        <f>G52*G60</f>
        <v>0</v>
      </c>
      <c r="I52" s="9"/>
      <c r="J52" s="7"/>
      <c r="K52" s="8">
        <f>J52*J60</f>
        <v>0</v>
      </c>
      <c r="L52" s="9"/>
      <c r="M52" s="7"/>
      <c r="N52" s="8">
        <f>M52*M60</f>
        <v>0</v>
      </c>
      <c r="O52" s="6">
        <v>38.71014435545385</v>
      </c>
    </row>
    <row r="53" spans="1:15" ht="14.25">
      <c r="A53" s="5" t="s">
        <v>86</v>
      </c>
      <c r="B53" s="6">
        <f t="shared" si="1"/>
        <v>39.99841269841269</v>
      </c>
      <c r="C53" s="9"/>
      <c r="D53" s="7"/>
      <c r="E53" s="8">
        <f>D53*D60</f>
        <v>0</v>
      </c>
      <c r="F53" s="9"/>
      <c r="G53" s="7"/>
      <c r="H53" s="8">
        <f>G53*G60</f>
        <v>0</v>
      </c>
      <c r="I53" s="9"/>
      <c r="J53" s="7"/>
      <c r="K53" s="8">
        <f>J53*J60</f>
        <v>0</v>
      </c>
      <c r="L53" s="9"/>
      <c r="M53" s="7"/>
      <c r="N53" s="8">
        <f>M53*M60</f>
        <v>0</v>
      </c>
      <c r="O53" s="6">
        <v>39.99841269841269</v>
      </c>
    </row>
    <row r="54" spans="1:15" ht="14.25">
      <c r="A54" s="5" t="s">
        <v>87</v>
      </c>
      <c r="B54" s="6">
        <f t="shared" si="1"/>
        <v>9.99744327485381</v>
      </c>
      <c r="C54" s="9"/>
      <c r="D54" s="7"/>
      <c r="E54" s="8">
        <f>D54*D60</f>
        <v>0</v>
      </c>
      <c r="F54" s="9"/>
      <c r="G54" s="7"/>
      <c r="H54" s="8">
        <f>G54*G60</f>
        <v>0</v>
      </c>
      <c r="I54" s="9"/>
      <c r="J54" s="7"/>
      <c r="K54" s="8">
        <f>J54*J60</f>
        <v>0</v>
      </c>
      <c r="L54" s="9"/>
      <c r="M54" s="7"/>
      <c r="N54" s="8">
        <f>M54*M60</f>
        <v>0</v>
      </c>
      <c r="O54" s="6">
        <v>9.99744327485381</v>
      </c>
    </row>
    <row r="55" spans="1:15" ht="14.25">
      <c r="A55" s="5" t="s">
        <v>114</v>
      </c>
      <c r="B55" s="6">
        <f t="shared" si="1"/>
        <v>-13.772825254178027</v>
      </c>
      <c r="C55" s="9"/>
      <c r="D55" s="7"/>
      <c r="E55" s="8">
        <f>D55*D60</f>
        <v>0</v>
      </c>
      <c r="F55" s="9"/>
      <c r="G55" s="7"/>
      <c r="H55" s="8">
        <f>G55*G60</f>
        <v>0</v>
      </c>
      <c r="I55" s="9"/>
      <c r="J55" s="7"/>
      <c r="K55" s="8">
        <f>J55*J60</f>
        <v>0</v>
      </c>
      <c r="L55" s="9"/>
      <c r="M55" s="7"/>
      <c r="N55" s="8">
        <f>M55*M60</f>
        <v>0</v>
      </c>
      <c r="O55" s="6">
        <v>-13.772825254178027</v>
      </c>
    </row>
    <row r="56" spans="1:15" ht="14.25">
      <c r="A56" s="5" t="s">
        <v>135</v>
      </c>
      <c r="B56" s="6">
        <f t="shared" si="1"/>
        <v>0</v>
      </c>
      <c r="C56" s="9"/>
      <c r="D56" s="7"/>
      <c r="E56" s="8">
        <f>D56*D60</f>
        <v>0</v>
      </c>
      <c r="F56" s="9"/>
      <c r="G56" s="7"/>
      <c r="H56" s="8">
        <f>G56*G60</f>
        <v>0</v>
      </c>
      <c r="I56" s="9"/>
      <c r="J56" s="7"/>
      <c r="K56" s="8">
        <f>J56*J60</f>
        <v>0</v>
      </c>
      <c r="L56" s="9"/>
      <c r="M56" s="7"/>
      <c r="N56" s="8">
        <f>M56*M60</f>
        <v>0</v>
      </c>
      <c r="O56" s="6">
        <v>0</v>
      </c>
    </row>
    <row r="57" spans="1:16" ht="14.25">
      <c r="A57" s="5" t="s">
        <v>399</v>
      </c>
      <c r="B57" s="6">
        <f t="shared" si="1"/>
        <v>50.810790641926516</v>
      </c>
      <c r="C57" s="9"/>
      <c r="E57" s="8">
        <f>D57*D61</f>
        <v>0</v>
      </c>
      <c r="G57" s="18"/>
      <c r="H57" s="8">
        <f>G57*G61</f>
        <v>0</v>
      </c>
      <c r="K57" s="8">
        <f>J57*J60</f>
        <v>0</v>
      </c>
      <c r="M57" s="7"/>
      <c r="N57" s="8">
        <f>M57*M60</f>
        <v>0</v>
      </c>
      <c r="O57" s="6">
        <v>50.810790641926516</v>
      </c>
      <c r="P57"/>
    </row>
    <row r="58" spans="1:15" ht="14.25">
      <c r="A58" s="5" t="s">
        <v>115</v>
      </c>
      <c r="B58" s="6">
        <f t="shared" si="1"/>
        <v>30.001195505486116</v>
      </c>
      <c r="C58" s="9"/>
      <c r="D58" s="7"/>
      <c r="E58" s="8">
        <f>D58*D60</f>
        <v>0</v>
      </c>
      <c r="F58" s="9"/>
      <c r="G58" s="7"/>
      <c r="H58" s="8">
        <f>G58*G60</f>
        <v>0</v>
      </c>
      <c r="I58" s="9"/>
      <c r="J58" s="7"/>
      <c r="K58" s="8">
        <f>J58*J60</f>
        <v>0</v>
      </c>
      <c r="L58" s="9"/>
      <c r="M58" s="7"/>
      <c r="N58" s="8">
        <f>M58*M60</f>
        <v>0</v>
      </c>
      <c r="O58" s="6">
        <v>30.001195505486116</v>
      </c>
    </row>
    <row r="59" spans="1:16" ht="18.75">
      <c r="A59" s="10" t="s">
        <v>116</v>
      </c>
      <c r="B59" s="16">
        <f>SUM(B5:B58)</f>
        <v>3737.46020655288</v>
      </c>
      <c r="C59" s="9"/>
      <c r="D59" s="1">
        <f>SUM(D3:D58)</f>
        <v>13.5</v>
      </c>
      <c r="E59" s="8">
        <f>SUM(E62:E64)</f>
        <v>290</v>
      </c>
      <c r="F59" s="1"/>
      <c r="G59" s="1">
        <f>SUM(G3:G58)</f>
        <v>18</v>
      </c>
      <c r="H59" s="8">
        <v>310</v>
      </c>
      <c r="I59" s="1"/>
      <c r="J59" s="1">
        <f>SUM(J3:J58)</f>
        <v>14</v>
      </c>
      <c r="K59" s="8">
        <f>SUM(K62:K64)</f>
        <v>310</v>
      </c>
      <c r="L59" s="1"/>
      <c r="M59" s="1">
        <f>SUM(M3:M58)</f>
        <v>14</v>
      </c>
      <c r="N59" s="8">
        <f>SUM(N62:N64)</f>
        <v>310</v>
      </c>
      <c r="O59" s="14">
        <f>SUM(O5:O58)</f>
        <v>2357.46020655288</v>
      </c>
      <c r="P59" s="14">
        <v>239</v>
      </c>
    </row>
    <row r="60" spans="1:14" ht="14.25">
      <c r="A60" s="1" t="s">
        <v>88</v>
      </c>
      <c r="C60" s="1"/>
      <c r="D60" s="15">
        <f>IF(D59=0,0,E59/D59)</f>
        <v>21.48148148148148</v>
      </c>
      <c r="E60" s="11"/>
      <c r="F60" s="1"/>
      <c r="G60" s="15">
        <f>IF(G59=0,0,H59/G59)</f>
        <v>17.22222222222222</v>
      </c>
      <c r="H60" s="11"/>
      <c r="I60" s="1"/>
      <c r="J60" s="15">
        <f>IF(J59=0,0,K59/J59)</f>
        <v>22.142857142857142</v>
      </c>
      <c r="K60" s="11"/>
      <c r="L60" s="1"/>
      <c r="M60" s="15">
        <f>IF(M59=0,0,N59/M59)</f>
        <v>22.142857142857142</v>
      </c>
      <c r="N60" s="11"/>
    </row>
    <row r="61" spans="3:16" ht="14.25" customHeight="1" thickBot="1">
      <c r="C61" s="1">
        <f>SUM(C3:C58)</f>
        <v>-900</v>
      </c>
      <c r="D61" s="1"/>
      <c r="E61" s="11"/>
      <c r="F61" s="1">
        <f>SUM(F3:F58)</f>
        <v>900</v>
      </c>
      <c r="G61" s="1"/>
      <c r="H61" s="11"/>
      <c r="I61" s="1">
        <f>SUM(I3:I58)</f>
        <v>500</v>
      </c>
      <c r="J61" s="1"/>
      <c r="K61" s="11"/>
      <c r="L61" s="1">
        <f>SUM(L5:L58)</f>
        <v>2100</v>
      </c>
      <c r="M61" s="1"/>
      <c r="N61" s="11"/>
      <c r="P61" s="29"/>
    </row>
    <row r="62" spans="3:16" ht="14.25">
      <c r="C62" s="31" t="s">
        <v>117</v>
      </c>
      <c r="D62" s="32"/>
      <c r="E62" s="12">
        <v>270</v>
      </c>
      <c r="F62" s="31" t="s">
        <v>117</v>
      </c>
      <c r="G62" s="32"/>
      <c r="H62" s="12">
        <v>300</v>
      </c>
      <c r="I62" s="31" t="s">
        <v>117</v>
      </c>
      <c r="J62" s="32"/>
      <c r="K62" s="12">
        <v>300</v>
      </c>
      <c r="L62" s="31" t="s">
        <v>117</v>
      </c>
      <c r="M62" s="32"/>
      <c r="N62" s="12">
        <v>300</v>
      </c>
      <c r="P62" s="29"/>
    </row>
    <row r="63" spans="3:16" ht="14.25">
      <c r="C63" s="33" t="s">
        <v>89</v>
      </c>
      <c r="D63" s="34"/>
      <c r="E63" s="8"/>
      <c r="F63" s="33" t="s">
        <v>89</v>
      </c>
      <c r="G63" s="34"/>
      <c r="H63" s="8"/>
      <c r="I63" s="33" t="s">
        <v>89</v>
      </c>
      <c r="J63" s="34"/>
      <c r="L63" s="33" t="s">
        <v>89</v>
      </c>
      <c r="M63" s="34"/>
      <c r="N63" s="8"/>
      <c r="P63" s="29"/>
    </row>
    <row r="64" spans="3:16" ht="15" thickBot="1">
      <c r="C64" s="35" t="s">
        <v>118</v>
      </c>
      <c r="D64" s="36"/>
      <c r="E64" s="13">
        <v>20</v>
      </c>
      <c r="F64" s="35" t="s">
        <v>118</v>
      </c>
      <c r="G64" s="36"/>
      <c r="H64" s="13">
        <v>10</v>
      </c>
      <c r="I64" s="35" t="s">
        <v>118</v>
      </c>
      <c r="J64" s="36"/>
      <c r="K64" s="8">
        <v>10</v>
      </c>
      <c r="L64" s="35" t="s">
        <v>118</v>
      </c>
      <c r="M64" s="36"/>
      <c r="N64" s="13">
        <v>10</v>
      </c>
      <c r="P64" s="29"/>
    </row>
    <row r="65" spans="2:16" ht="14.25" customHeight="1" thickBot="1">
      <c r="B65" s="18"/>
      <c r="C65" s="1"/>
      <c r="D65" s="1"/>
      <c r="E65" s="11"/>
      <c r="F65" s="1"/>
      <c r="G65" s="1"/>
      <c r="H65" s="11"/>
      <c r="I65" s="1"/>
      <c r="J65" s="1"/>
      <c r="K65" s="11"/>
      <c r="L65" s="1"/>
      <c r="M65" s="1"/>
      <c r="N65" s="11"/>
      <c r="P65" s="29"/>
    </row>
    <row r="66" spans="3:16" ht="14.25" customHeight="1">
      <c r="C66" s="37" t="s">
        <v>405</v>
      </c>
      <c r="D66" s="38"/>
      <c r="E66" s="39"/>
      <c r="F66" s="37" t="s">
        <v>407</v>
      </c>
      <c r="G66" s="38"/>
      <c r="H66" s="39"/>
      <c r="I66" s="37" t="s">
        <v>408</v>
      </c>
      <c r="J66" s="38"/>
      <c r="K66" s="39"/>
      <c r="L66" s="37" t="s">
        <v>480</v>
      </c>
      <c r="M66" s="38"/>
      <c r="N66" s="39"/>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14.25">
      <c r="C69" s="40"/>
      <c r="D69" s="41"/>
      <c r="E69" s="42"/>
      <c r="F69" s="40"/>
      <c r="G69" s="41"/>
      <c r="H69" s="42"/>
      <c r="I69" s="40"/>
      <c r="J69" s="41"/>
      <c r="K69" s="42"/>
      <c r="L69" s="40"/>
      <c r="M69" s="41"/>
      <c r="N69" s="42"/>
      <c r="P69" s="29"/>
    </row>
    <row r="70" spans="3:16" ht="203.25" customHeight="1">
      <c r="C70" s="40"/>
      <c r="D70" s="41"/>
      <c r="E70" s="42"/>
      <c r="F70" s="40"/>
      <c r="G70" s="41"/>
      <c r="H70" s="42"/>
      <c r="I70" s="40"/>
      <c r="J70" s="41"/>
      <c r="K70" s="42"/>
      <c r="L70" s="40"/>
      <c r="M70" s="41"/>
      <c r="N70" s="42"/>
      <c r="P70" s="29"/>
    </row>
    <row r="71" spans="3:14" ht="70.5" customHeight="1" thickBot="1">
      <c r="C71" s="43"/>
      <c r="D71" s="44"/>
      <c r="E71" s="45"/>
      <c r="F71" s="43"/>
      <c r="G71" s="44"/>
      <c r="H71" s="45"/>
      <c r="I71" s="43"/>
      <c r="J71" s="44"/>
      <c r="K71" s="45"/>
      <c r="L71" s="43"/>
      <c r="M71" s="44"/>
      <c r="N71" s="45"/>
    </row>
    <row r="72" ht="14.25">
      <c r="B72" s="18"/>
    </row>
  </sheetData>
  <mergeCells count="25">
    <mergeCell ref="F66:H71"/>
    <mergeCell ref="C66:E71"/>
    <mergeCell ref="L66:N71"/>
    <mergeCell ref="F1:H1"/>
    <mergeCell ref="F62:G62"/>
    <mergeCell ref="F63:G63"/>
    <mergeCell ref="I63:J63"/>
    <mergeCell ref="L63:M63"/>
    <mergeCell ref="F64:G64"/>
    <mergeCell ref="I64:J64"/>
    <mergeCell ref="P61:P70"/>
    <mergeCell ref="I1:K1"/>
    <mergeCell ref="L1:N1"/>
    <mergeCell ref="O1:O2"/>
    <mergeCell ref="P1:P2"/>
    <mergeCell ref="I62:J62"/>
    <mergeCell ref="L62:M62"/>
    <mergeCell ref="L64:M64"/>
    <mergeCell ref="I66:K71"/>
    <mergeCell ref="C63:D63"/>
    <mergeCell ref="C64:D64"/>
    <mergeCell ref="A1:A2"/>
    <mergeCell ref="B1:B2"/>
    <mergeCell ref="C1:E1"/>
    <mergeCell ref="C62:D6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67"/>
  <sheetViews>
    <sheetView workbookViewId="0" topLeftCell="A25">
      <selection activeCell="B53" sqref="B3:B5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50390625" style="1" bestFit="1" customWidth="1"/>
  </cols>
  <sheetData>
    <row r="1" spans="1:16" ht="14.25">
      <c r="A1" s="24" t="s">
        <v>413</v>
      </c>
      <c r="B1" s="25" t="s">
        <v>414</v>
      </c>
      <c r="C1" s="26">
        <v>40077</v>
      </c>
      <c r="D1" s="27"/>
      <c r="E1" s="28"/>
      <c r="F1" s="26">
        <v>40097</v>
      </c>
      <c r="G1" s="27"/>
      <c r="H1" s="28"/>
      <c r="I1" s="26">
        <v>40104</v>
      </c>
      <c r="J1" s="27"/>
      <c r="K1" s="28"/>
      <c r="L1" s="26">
        <v>40111</v>
      </c>
      <c r="M1" s="27"/>
      <c r="N1" s="28"/>
      <c r="O1" s="30" t="s">
        <v>415</v>
      </c>
      <c r="P1" s="24" t="s">
        <v>416</v>
      </c>
    </row>
    <row r="2" spans="1:16" ht="14.25">
      <c r="A2" s="24"/>
      <c r="B2" s="25"/>
      <c r="C2" s="4" t="s">
        <v>2</v>
      </c>
      <c r="D2" s="2" t="s">
        <v>3</v>
      </c>
      <c r="E2" s="3" t="s">
        <v>417</v>
      </c>
      <c r="F2" s="4" t="s">
        <v>2</v>
      </c>
      <c r="G2" s="2" t="s">
        <v>3</v>
      </c>
      <c r="H2" s="3" t="s">
        <v>4</v>
      </c>
      <c r="I2" s="4" t="s">
        <v>2</v>
      </c>
      <c r="J2" s="2" t="s">
        <v>3</v>
      </c>
      <c r="K2" s="3" t="s">
        <v>4</v>
      </c>
      <c r="L2" s="4" t="s">
        <v>2</v>
      </c>
      <c r="M2" s="2" t="s">
        <v>3</v>
      </c>
      <c r="N2" s="3" t="s">
        <v>4</v>
      </c>
      <c r="O2" s="30"/>
      <c r="P2" s="24"/>
    </row>
    <row r="3" spans="1:15" ht="14.25">
      <c r="A3" s="5" t="s">
        <v>418</v>
      </c>
      <c r="B3" s="6">
        <f aca="true" t="shared" si="0" ref="B3:B34">C3-E3+F3-H3+I3-K3+L3-N3+O3</f>
        <v>65.10434051784502</v>
      </c>
      <c r="C3" s="9">
        <v>-10</v>
      </c>
      <c r="D3" s="7"/>
      <c r="E3" s="8">
        <f>D3*D55</f>
        <v>0</v>
      </c>
      <c r="F3" s="9"/>
      <c r="G3" s="7"/>
      <c r="H3" s="8">
        <f>G3*G55</f>
        <v>0</v>
      </c>
      <c r="I3" s="9"/>
      <c r="J3" s="7"/>
      <c r="K3" s="8">
        <f>J3*J55</f>
        <v>0</v>
      </c>
      <c r="L3" s="9"/>
      <c r="M3" s="7"/>
      <c r="N3" s="8">
        <f>M3*M55</f>
        <v>0</v>
      </c>
      <c r="O3" s="6">
        <v>75.10434051784502</v>
      </c>
    </row>
    <row r="4" spans="1:15" ht="14.25">
      <c r="A4" s="5" t="s">
        <v>419</v>
      </c>
      <c r="B4" s="6">
        <f t="shared" si="0"/>
        <v>63.826086956521735</v>
      </c>
      <c r="C4" s="9">
        <v>-10</v>
      </c>
      <c r="D4" s="7"/>
      <c r="E4" s="8">
        <f>D4*D55</f>
        <v>0</v>
      </c>
      <c r="F4" s="9"/>
      <c r="G4" s="7"/>
      <c r="H4" s="8">
        <f>G4*G55</f>
        <v>0</v>
      </c>
      <c r="I4" s="9"/>
      <c r="J4" s="7"/>
      <c r="K4" s="8">
        <f>J4*J55</f>
        <v>0</v>
      </c>
      <c r="L4" s="9"/>
      <c r="M4" s="7"/>
      <c r="N4" s="8">
        <f>M4*M55</f>
        <v>0</v>
      </c>
      <c r="O4" s="6">
        <v>73.82608695652173</v>
      </c>
    </row>
    <row r="5" spans="1:15" ht="14.25">
      <c r="A5" s="5" t="s">
        <v>420</v>
      </c>
      <c r="B5" s="6">
        <f t="shared" si="0"/>
        <v>-0.003828465536074077</v>
      </c>
      <c r="C5" s="9">
        <v>-10</v>
      </c>
      <c r="D5" s="7"/>
      <c r="E5" s="8">
        <f>D5*D55</f>
        <v>0</v>
      </c>
      <c r="F5" s="9"/>
      <c r="G5" s="7"/>
      <c r="H5" s="8">
        <f>G5*G55</f>
        <v>0</v>
      </c>
      <c r="I5" s="9"/>
      <c r="J5" s="7"/>
      <c r="K5" s="8">
        <f>J5*J55</f>
        <v>0</v>
      </c>
      <c r="L5" s="9"/>
      <c r="M5" s="7"/>
      <c r="N5" s="8">
        <f>M5*M55</f>
        <v>0</v>
      </c>
      <c r="O5" s="6">
        <v>9.996171534463926</v>
      </c>
    </row>
    <row r="6" spans="1:15" ht="14.25">
      <c r="A6" s="5" t="s">
        <v>421</v>
      </c>
      <c r="B6" s="6">
        <f t="shared" si="0"/>
        <v>27.608829506459927</v>
      </c>
      <c r="C6" s="9">
        <v>-10</v>
      </c>
      <c r="D6" s="7"/>
      <c r="E6" s="8">
        <f>D6*D55</f>
        <v>0</v>
      </c>
      <c r="F6" s="9"/>
      <c r="G6" s="7"/>
      <c r="H6" s="8">
        <f>G6*G55</f>
        <v>0</v>
      </c>
      <c r="I6" s="9"/>
      <c r="J6" s="7"/>
      <c r="K6" s="8">
        <f>J6*J55</f>
        <v>0</v>
      </c>
      <c r="L6" s="9"/>
      <c r="M6" s="7">
        <v>1</v>
      </c>
      <c r="N6" s="8">
        <f>M6*M55</f>
        <v>19.5</v>
      </c>
      <c r="O6" s="6">
        <v>57.10882950645993</v>
      </c>
    </row>
    <row r="7" spans="1:15" ht="14.25">
      <c r="A7" s="5" t="s">
        <v>423</v>
      </c>
      <c r="B7" s="6">
        <f t="shared" si="0"/>
        <v>71.39473723549654</v>
      </c>
      <c r="C7" s="9">
        <v>-10</v>
      </c>
      <c r="D7" s="7"/>
      <c r="E7" s="8">
        <f>D7*D55</f>
        <v>0</v>
      </c>
      <c r="F7" s="9"/>
      <c r="G7" s="7"/>
      <c r="H7" s="8">
        <f>G7*G55</f>
        <v>0</v>
      </c>
      <c r="I7" s="9"/>
      <c r="J7" s="7"/>
      <c r="K7" s="8">
        <f>J7*J55</f>
        <v>0</v>
      </c>
      <c r="L7" s="9"/>
      <c r="M7" s="7">
        <v>1</v>
      </c>
      <c r="N7" s="8">
        <f>M7*M55</f>
        <v>19.5</v>
      </c>
      <c r="O7" s="6">
        <v>100.89473723549654</v>
      </c>
    </row>
    <row r="8" spans="1:15" ht="14.25">
      <c r="A8" s="5" t="s">
        <v>424</v>
      </c>
      <c r="B8" s="6">
        <f t="shared" si="0"/>
        <v>53.76641307714135</v>
      </c>
      <c r="C8" s="9">
        <v>-10</v>
      </c>
      <c r="D8" s="7"/>
      <c r="E8" s="8">
        <f>D8*D55</f>
        <v>0</v>
      </c>
      <c r="F8" s="9"/>
      <c r="G8" s="7"/>
      <c r="H8" s="8">
        <f>G8*G55</f>
        <v>0</v>
      </c>
      <c r="I8" s="9"/>
      <c r="J8" s="7"/>
      <c r="K8" s="8">
        <f>J8*J55</f>
        <v>0</v>
      </c>
      <c r="L8" s="9"/>
      <c r="M8" s="7"/>
      <c r="N8" s="8">
        <f>M8*M55</f>
        <v>0</v>
      </c>
      <c r="O8" s="6">
        <v>63.76641307714135</v>
      </c>
    </row>
    <row r="9" spans="1:15" ht="14.25">
      <c r="A9" s="5" t="s">
        <v>425</v>
      </c>
      <c r="B9" s="6">
        <f t="shared" si="0"/>
        <v>-13.019197380437703</v>
      </c>
      <c r="C9" s="9">
        <v>-10</v>
      </c>
      <c r="D9" s="7"/>
      <c r="E9" s="8">
        <f>D9*D55</f>
        <v>0</v>
      </c>
      <c r="F9" s="9"/>
      <c r="G9" s="7"/>
      <c r="H9" s="8">
        <f>G9*G55</f>
        <v>0</v>
      </c>
      <c r="I9" s="9"/>
      <c r="J9" s="7"/>
      <c r="K9" s="8">
        <f>J9*J55</f>
        <v>0</v>
      </c>
      <c r="L9" s="9"/>
      <c r="M9" s="7"/>
      <c r="N9" s="8">
        <f>M9*M55</f>
        <v>0</v>
      </c>
      <c r="O9" s="6">
        <v>-3.019197380437703</v>
      </c>
    </row>
    <row r="10" spans="1:15" ht="14.25">
      <c r="A10" s="5" t="s">
        <v>426</v>
      </c>
      <c r="B10" s="6">
        <f t="shared" si="0"/>
        <v>-47.33315229313342</v>
      </c>
      <c r="C10" s="9">
        <v>-10</v>
      </c>
      <c r="D10" s="7"/>
      <c r="E10" s="8">
        <f>D10*D55</f>
        <v>0</v>
      </c>
      <c r="F10" s="9"/>
      <c r="G10" s="7"/>
      <c r="H10" s="8">
        <f>G10*G55</f>
        <v>0</v>
      </c>
      <c r="I10" s="9"/>
      <c r="J10" s="7">
        <v>1</v>
      </c>
      <c r="K10" s="8">
        <f>J10*J55</f>
        <v>20.8</v>
      </c>
      <c r="L10" s="9"/>
      <c r="M10" s="7">
        <v>1</v>
      </c>
      <c r="N10" s="8">
        <f>M10*M55</f>
        <v>19.5</v>
      </c>
      <c r="O10" s="6">
        <v>2.96684770686657</v>
      </c>
    </row>
    <row r="11" spans="1:15" ht="14.25">
      <c r="A11" s="5" t="s">
        <v>427</v>
      </c>
      <c r="B11" s="6">
        <f t="shared" si="0"/>
        <v>-52.16037216870524</v>
      </c>
      <c r="C11" s="9">
        <v>-10</v>
      </c>
      <c r="D11" s="7"/>
      <c r="E11" s="8">
        <f>D11*D55</f>
        <v>0</v>
      </c>
      <c r="F11" s="9"/>
      <c r="G11" s="7"/>
      <c r="H11" s="8">
        <f>G11*G55</f>
        <v>0</v>
      </c>
      <c r="I11" s="9"/>
      <c r="J11" s="7">
        <v>2</v>
      </c>
      <c r="K11" s="8">
        <f>J11*J55</f>
        <v>41.6</v>
      </c>
      <c r="L11" s="9"/>
      <c r="M11" s="7">
        <v>2</v>
      </c>
      <c r="N11" s="8">
        <f>M11*M55</f>
        <v>39</v>
      </c>
      <c r="O11" s="6">
        <v>38.43962783129476</v>
      </c>
    </row>
    <row r="12" spans="1:15" ht="14.25">
      <c r="A12" s="5" t="s">
        <v>428</v>
      </c>
      <c r="B12" s="6">
        <f t="shared" si="0"/>
        <v>-6.74039778934516</v>
      </c>
      <c r="C12" s="9">
        <v>-10</v>
      </c>
      <c r="D12" s="7"/>
      <c r="E12" s="8">
        <f>D12*D55</f>
        <v>0</v>
      </c>
      <c r="F12" s="9"/>
      <c r="G12" s="7"/>
      <c r="H12" s="8">
        <f>G12*G55</f>
        <v>0</v>
      </c>
      <c r="I12" s="9"/>
      <c r="J12" s="7"/>
      <c r="K12" s="8">
        <f>J12*J55</f>
        <v>0</v>
      </c>
      <c r="L12" s="9"/>
      <c r="M12" s="7"/>
      <c r="N12" s="8">
        <f>M12*M55</f>
        <v>0</v>
      </c>
      <c r="O12" s="6">
        <v>3.2596022106548403</v>
      </c>
    </row>
    <row r="13" spans="1:15" ht="14.25">
      <c r="A13" s="5" t="s">
        <v>429</v>
      </c>
      <c r="B13" s="6">
        <f t="shared" si="0"/>
        <v>54.51880470820912</v>
      </c>
      <c r="C13" s="9">
        <v>-10</v>
      </c>
      <c r="D13" s="7"/>
      <c r="E13" s="8">
        <f>D13*D55</f>
        <v>0</v>
      </c>
      <c r="F13" s="9"/>
      <c r="G13" s="7"/>
      <c r="H13" s="8">
        <f>G13*G55</f>
        <v>0</v>
      </c>
      <c r="I13" s="9">
        <v>100</v>
      </c>
      <c r="J13" s="7">
        <v>1</v>
      </c>
      <c r="K13" s="8">
        <f>J13*J55</f>
        <v>20.8</v>
      </c>
      <c r="L13" s="9"/>
      <c r="M13" s="7">
        <v>1</v>
      </c>
      <c r="N13" s="8">
        <f>M13*M55</f>
        <v>19.5</v>
      </c>
      <c r="O13" s="6">
        <v>4.8188047082091146</v>
      </c>
    </row>
    <row r="14" spans="1:15" ht="14.25">
      <c r="A14" s="5" t="s">
        <v>430</v>
      </c>
      <c r="B14" s="6">
        <f t="shared" si="0"/>
        <v>-30.14425898750958</v>
      </c>
      <c r="C14" s="9">
        <v>-10</v>
      </c>
      <c r="D14" s="7"/>
      <c r="E14" s="8">
        <f>D14*D55</f>
        <v>0</v>
      </c>
      <c r="F14" s="9"/>
      <c r="G14" s="7"/>
      <c r="H14" s="8">
        <f>G14*G55</f>
        <v>0</v>
      </c>
      <c r="I14" s="9"/>
      <c r="J14" s="7"/>
      <c r="K14" s="8">
        <f>J14*J55</f>
        <v>0</v>
      </c>
      <c r="L14" s="9"/>
      <c r="M14" s="7"/>
      <c r="N14" s="8">
        <f>M14*M55</f>
        <v>0</v>
      </c>
      <c r="O14" s="6">
        <v>-20.14425898750958</v>
      </c>
    </row>
    <row r="15" spans="1:15" ht="14.25">
      <c r="A15" s="5" t="s">
        <v>431</v>
      </c>
      <c r="B15" s="6">
        <f t="shared" si="0"/>
        <v>9.637653906442395</v>
      </c>
      <c r="C15" s="9">
        <v>-10</v>
      </c>
      <c r="D15" s="7"/>
      <c r="E15" s="8">
        <f>D15*D55</f>
        <v>0</v>
      </c>
      <c r="F15" s="9"/>
      <c r="G15" s="7"/>
      <c r="H15" s="8">
        <f>G15*G55</f>
        <v>0</v>
      </c>
      <c r="I15" s="9"/>
      <c r="J15" s="7"/>
      <c r="K15" s="8">
        <f>J15*J55</f>
        <v>0</v>
      </c>
      <c r="L15" s="9"/>
      <c r="M15" s="7"/>
      <c r="N15" s="8">
        <f>M15*M55</f>
        <v>0</v>
      </c>
      <c r="O15" s="6">
        <v>19.637653906442395</v>
      </c>
    </row>
    <row r="16" spans="1:15" ht="14.25">
      <c r="A16" s="5" t="s">
        <v>433</v>
      </c>
      <c r="B16" s="6">
        <f t="shared" si="0"/>
        <v>16.339716304359143</v>
      </c>
      <c r="C16" s="9">
        <v>-10</v>
      </c>
      <c r="D16" s="7"/>
      <c r="E16" s="8">
        <f>D16*D55</f>
        <v>0</v>
      </c>
      <c r="F16" s="9"/>
      <c r="G16" s="7"/>
      <c r="H16" s="8">
        <f>G16*G55</f>
        <v>0</v>
      </c>
      <c r="I16" s="9"/>
      <c r="J16" s="7"/>
      <c r="K16" s="8">
        <f>J16*J55</f>
        <v>0</v>
      </c>
      <c r="L16" s="9"/>
      <c r="M16" s="7"/>
      <c r="N16" s="8">
        <f>M16*M55</f>
        <v>0</v>
      </c>
      <c r="O16" s="6">
        <v>26.339716304359143</v>
      </c>
    </row>
    <row r="17" spans="1:15" ht="14.25">
      <c r="A17" s="5" t="s">
        <v>434</v>
      </c>
      <c r="B17" s="6">
        <f t="shared" si="0"/>
        <v>-9.996853925272113</v>
      </c>
      <c r="C17" s="9">
        <v>-10</v>
      </c>
      <c r="D17" s="7"/>
      <c r="E17" s="8">
        <f>D17*D55</f>
        <v>0</v>
      </c>
      <c r="F17" s="9"/>
      <c r="G17" s="7"/>
      <c r="H17" s="8">
        <f>G17*G55</f>
        <v>0</v>
      </c>
      <c r="I17" s="9"/>
      <c r="J17" s="7"/>
      <c r="K17" s="8">
        <f>J17*J55</f>
        <v>0</v>
      </c>
      <c r="L17" s="9"/>
      <c r="M17" s="7"/>
      <c r="N17" s="8">
        <f>M17*M55</f>
        <v>0</v>
      </c>
      <c r="O17" s="6">
        <v>0.003146074727887971</v>
      </c>
    </row>
    <row r="18" spans="1:15" ht="14.25">
      <c r="A18" s="5" t="s">
        <v>435</v>
      </c>
      <c r="B18" s="6">
        <f t="shared" si="0"/>
        <v>-47.113080776393716</v>
      </c>
      <c r="C18" s="9">
        <v>-10</v>
      </c>
      <c r="D18" s="7"/>
      <c r="E18" s="8">
        <f>D18*D55</f>
        <v>0</v>
      </c>
      <c r="F18" s="9"/>
      <c r="G18" s="7"/>
      <c r="H18" s="8">
        <f>G18*G55</f>
        <v>0</v>
      </c>
      <c r="I18" s="9"/>
      <c r="J18" s="7"/>
      <c r="K18" s="8">
        <f>J18*J55</f>
        <v>0</v>
      </c>
      <c r="L18" s="9"/>
      <c r="M18" s="7"/>
      <c r="N18" s="8">
        <f>M18*M55</f>
        <v>0</v>
      </c>
      <c r="O18" s="6">
        <v>-37.113080776393716</v>
      </c>
    </row>
    <row r="19" spans="1:15" ht="14.25">
      <c r="A19" s="5" t="s">
        <v>436</v>
      </c>
      <c r="B19" s="6">
        <f t="shared" si="0"/>
        <v>51.37797400649909</v>
      </c>
      <c r="C19" s="9">
        <v>-10</v>
      </c>
      <c r="D19" s="7"/>
      <c r="E19" s="8">
        <f>D19*D55</f>
        <v>0</v>
      </c>
      <c r="F19" s="9"/>
      <c r="G19" s="7"/>
      <c r="H19" s="8">
        <f>G19*G55</f>
        <v>0</v>
      </c>
      <c r="I19" s="9"/>
      <c r="J19" s="7">
        <v>1</v>
      </c>
      <c r="K19" s="8">
        <f>J19*J55</f>
        <v>20.8</v>
      </c>
      <c r="L19" s="9"/>
      <c r="M19" s="7"/>
      <c r="N19" s="8">
        <f>M19*M55</f>
        <v>0</v>
      </c>
      <c r="O19" s="6">
        <v>82.17797400649908</v>
      </c>
    </row>
    <row r="20" spans="1:15" ht="14.25">
      <c r="A20" s="5" t="s">
        <v>437</v>
      </c>
      <c r="B20" s="6">
        <f t="shared" si="0"/>
        <v>236.3751932637291</v>
      </c>
      <c r="C20" s="9">
        <v>-10</v>
      </c>
      <c r="D20" s="7"/>
      <c r="E20" s="8">
        <f>D20*D55</f>
        <v>0</v>
      </c>
      <c r="F20" s="9"/>
      <c r="G20" s="7">
        <v>1</v>
      </c>
      <c r="H20" s="8">
        <f>G20*G55</f>
        <v>13.5</v>
      </c>
      <c r="I20" s="9"/>
      <c r="J20" s="7">
        <v>1</v>
      </c>
      <c r="K20" s="8">
        <f>J20*J55</f>
        <v>20.8</v>
      </c>
      <c r="L20" s="9"/>
      <c r="M20" s="7">
        <v>1</v>
      </c>
      <c r="N20" s="8">
        <f>M20*M55</f>
        <v>19.5</v>
      </c>
      <c r="O20" s="6">
        <v>300.1751932637291</v>
      </c>
    </row>
    <row r="21" spans="1:15" ht="14.25">
      <c r="A21" s="5" t="s">
        <v>438</v>
      </c>
      <c r="B21" s="6">
        <f t="shared" si="0"/>
        <v>11.053656851851024</v>
      </c>
      <c r="C21" s="9">
        <v>-10</v>
      </c>
      <c r="D21" s="7"/>
      <c r="E21" s="8">
        <f>D21*D55</f>
        <v>0</v>
      </c>
      <c r="F21" s="9"/>
      <c r="G21" s="7">
        <v>1</v>
      </c>
      <c r="H21" s="8">
        <f>G21*G55</f>
        <v>13.5</v>
      </c>
      <c r="I21" s="9"/>
      <c r="J21" s="7"/>
      <c r="K21" s="8">
        <f>J21*J55</f>
        <v>0</v>
      </c>
      <c r="L21" s="9"/>
      <c r="M21" s="7"/>
      <c r="N21" s="8">
        <f>M21*M55</f>
        <v>0</v>
      </c>
      <c r="O21" s="6">
        <v>34.553656851851024</v>
      </c>
    </row>
    <row r="22" spans="1:15" ht="14.25">
      <c r="A22" s="5" t="s">
        <v>439</v>
      </c>
      <c r="B22" s="6">
        <f t="shared" si="0"/>
        <v>501.83801664138895</v>
      </c>
      <c r="C22" s="9">
        <v>-10</v>
      </c>
      <c r="D22" s="7"/>
      <c r="E22" s="8">
        <f>D22*D55</f>
        <v>0</v>
      </c>
      <c r="F22" s="9"/>
      <c r="G22" s="7">
        <v>1</v>
      </c>
      <c r="H22" s="8">
        <f>G22*G55</f>
        <v>13.5</v>
      </c>
      <c r="I22" s="9"/>
      <c r="J22" s="7">
        <v>1</v>
      </c>
      <c r="K22" s="8">
        <f>J22*J55</f>
        <v>20.8</v>
      </c>
      <c r="L22" s="9">
        <v>108</v>
      </c>
      <c r="M22" s="7">
        <v>1</v>
      </c>
      <c r="N22" s="8">
        <f>M22*M55</f>
        <v>19.5</v>
      </c>
      <c r="O22" s="6">
        <v>457.63801664138896</v>
      </c>
    </row>
    <row r="23" spans="1:15" ht="14.25">
      <c r="A23" s="5" t="s">
        <v>440</v>
      </c>
      <c r="B23" s="6">
        <f t="shared" si="0"/>
        <v>1.1993992557150506</v>
      </c>
      <c r="C23" s="9">
        <v>-10</v>
      </c>
      <c r="D23" s="7"/>
      <c r="E23" s="8">
        <f>D23*D55</f>
        <v>0</v>
      </c>
      <c r="F23" s="9"/>
      <c r="G23" s="7"/>
      <c r="H23" s="8">
        <f>G23*G55</f>
        <v>0</v>
      </c>
      <c r="I23" s="9"/>
      <c r="J23" s="7"/>
      <c r="K23" s="8">
        <f>J23*J55</f>
        <v>0</v>
      </c>
      <c r="L23" s="9"/>
      <c r="M23" s="7"/>
      <c r="N23" s="8">
        <f>M23*M55</f>
        <v>0</v>
      </c>
      <c r="O23" s="6">
        <v>11.19939925571505</v>
      </c>
    </row>
    <row r="24" spans="1:15" ht="14.25">
      <c r="A24" s="5" t="s">
        <v>442</v>
      </c>
      <c r="B24" s="6">
        <f t="shared" si="0"/>
        <v>271.439456151273</v>
      </c>
      <c r="C24" s="9">
        <v>-10</v>
      </c>
      <c r="D24" s="7"/>
      <c r="E24" s="8">
        <f>D24*D55</f>
        <v>0</v>
      </c>
      <c r="F24" s="9"/>
      <c r="G24" s="7">
        <v>1</v>
      </c>
      <c r="H24" s="8">
        <f>G24*G55</f>
        <v>13.5</v>
      </c>
      <c r="I24" s="9"/>
      <c r="J24" s="7"/>
      <c r="K24" s="8">
        <f>J24*J55</f>
        <v>0</v>
      </c>
      <c r="L24" s="9"/>
      <c r="M24" s="7"/>
      <c r="N24" s="8">
        <f>M24*M55</f>
        <v>0</v>
      </c>
      <c r="O24" s="6">
        <v>294.939456151273</v>
      </c>
    </row>
    <row r="25" spans="1:15" ht="14.25">
      <c r="A25" s="5" t="s">
        <v>443</v>
      </c>
      <c r="B25" s="6">
        <f t="shared" si="0"/>
        <v>57.17730130570861</v>
      </c>
      <c r="C25" s="9">
        <v>-10</v>
      </c>
      <c r="D25" s="7"/>
      <c r="E25" s="8">
        <f>D25*D55</f>
        <v>0</v>
      </c>
      <c r="F25" s="9"/>
      <c r="G25" s="7"/>
      <c r="H25" s="8">
        <f>G25*G55</f>
        <v>0</v>
      </c>
      <c r="I25" s="9"/>
      <c r="J25" s="7"/>
      <c r="K25" s="8">
        <f>J25*J55</f>
        <v>0</v>
      </c>
      <c r="L25" s="9"/>
      <c r="M25" s="7"/>
      <c r="N25" s="8">
        <f>M25*M55</f>
        <v>0</v>
      </c>
      <c r="O25" s="6">
        <v>67.17730130570861</v>
      </c>
    </row>
    <row r="26" spans="1:15" ht="14.25">
      <c r="A26" s="5" t="s">
        <v>444</v>
      </c>
      <c r="B26" s="6">
        <f t="shared" si="0"/>
        <v>-5.790074659639867</v>
      </c>
      <c r="C26" s="9">
        <v>-10</v>
      </c>
      <c r="D26" s="7"/>
      <c r="E26" s="8">
        <f>D26*D55</f>
        <v>0</v>
      </c>
      <c r="F26" s="9"/>
      <c r="G26" s="7"/>
      <c r="H26" s="8">
        <f>G26*G55</f>
        <v>0</v>
      </c>
      <c r="I26" s="9"/>
      <c r="J26" s="7"/>
      <c r="K26" s="8">
        <f>J26*J55</f>
        <v>0</v>
      </c>
      <c r="L26" s="9"/>
      <c r="M26" s="7"/>
      <c r="N26" s="8">
        <f>M26*M55</f>
        <v>0</v>
      </c>
      <c r="O26" s="6">
        <v>4.209925340360133</v>
      </c>
    </row>
    <row r="27" spans="1:15" ht="14.25">
      <c r="A27" s="5" t="s">
        <v>445</v>
      </c>
      <c r="B27" s="6">
        <f t="shared" si="0"/>
        <v>-36.07276828025888</v>
      </c>
      <c r="C27" s="9">
        <v>-10</v>
      </c>
      <c r="D27" s="7"/>
      <c r="E27" s="8">
        <f>D27*D55</f>
        <v>0</v>
      </c>
      <c r="F27" s="9"/>
      <c r="G27" s="7"/>
      <c r="H27" s="8">
        <f>G27*G55</f>
        <v>0</v>
      </c>
      <c r="I27" s="9"/>
      <c r="J27" s="7"/>
      <c r="K27" s="8">
        <f>J27*J55</f>
        <v>0</v>
      </c>
      <c r="L27" s="9"/>
      <c r="M27" s="7"/>
      <c r="N27" s="8">
        <f>M27*M55</f>
        <v>0</v>
      </c>
      <c r="O27" s="6">
        <v>-26.072768280258877</v>
      </c>
    </row>
    <row r="28" spans="1:15" ht="14.25">
      <c r="A28" s="5" t="s">
        <v>446</v>
      </c>
      <c r="B28" s="6">
        <f t="shared" si="0"/>
        <v>93.52630869453046</v>
      </c>
      <c r="C28" s="9">
        <v>-10</v>
      </c>
      <c r="D28" s="7"/>
      <c r="E28" s="8">
        <f>D28*D55</f>
        <v>0</v>
      </c>
      <c r="F28" s="9"/>
      <c r="G28" s="7"/>
      <c r="H28" s="8">
        <f>G28*G55</f>
        <v>0</v>
      </c>
      <c r="I28" s="9"/>
      <c r="J28" s="7"/>
      <c r="K28" s="8">
        <f>J28*J55</f>
        <v>0</v>
      </c>
      <c r="L28" s="9"/>
      <c r="M28" s="7"/>
      <c r="N28" s="8">
        <f>M28*M55</f>
        <v>0</v>
      </c>
      <c r="O28" s="6">
        <v>103.52630869453046</v>
      </c>
    </row>
    <row r="29" spans="1:15" ht="14.25">
      <c r="A29" s="5" t="s">
        <v>447</v>
      </c>
      <c r="B29" s="6">
        <f t="shared" si="0"/>
        <v>55.077053538017736</v>
      </c>
      <c r="C29" s="9">
        <v>-10</v>
      </c>
      <c r="D29" s="7"/>
      <c r="E29" s="8">
        <f>D29*D55</f>
        <v>0</v>
      </c>
      <c r="F29" s="9"/>
      <c r="G29" s="7">
        <v>1</v>
      </c>
      <c r="H29" s="8">
        <f>G29*G55</f>
        <v>13.5</v>
      </c>
      <c r="I29" s="9"/>
      <c r="J29" s="7"/>
      <c r="K29" s="8">
        <f>J29*J55</f>
        <v>0</v>
      </c>
      <c r="L29" s="9"/>
      <c r="M29" s="7"/>
      <c r="N29" s="8">
        <f>M29*M55</f>
        <v>0</v>
      </c>
      <c r="O29" s="6">
        <v>78.57705353801774</v>
      </c>
    </row>
    <row r="30" spans="1:15" ht="14.25">
      <c r="A30" s="5" t="s">
        <v>448</v>
      </c>
      <c r="B30" s="6">
        <f t="shared" si="0"/>
        <v>29.995781238360877</v>
      </c>
      <c r="C30" s="9">
        <v>-10</v>
      </c>
      <c r="D30" s="7"/>
      <c r="E30" s="8">
        <f>D30*D55</f>
        <v>0</v>
      </c>
      <c r="F30" s="9"/>
      <c r="G30" s="7"/>
      <c r="H30" s="8">
        <f>G30*G55</f>
        <v>0</v>
      </c>
      <c r="I30" s="9"/>
      <c r="J30" s="7"/>
      <c r="K30" s="8">
        <f>J30*J55</f>
        <v>0</v>
      </c>
      <c r="L30" s="9"/>
      <c r="M30" s="7"/>
      <c r="N30" s="8">
        <f>M30*M55</f>
        <v>0</v>
      </c>
      <c r="O30" s="6">
        <v>39.99578123836088</v>
      </c>
    </row>
    <row r="31" spans="1:16" ht="14.25">
      <c r="A31" s="5" t="s">
        <v>449</v>
      </c>
      <c r="B31" s="6">
        <f t="shared" si="0"/>
        <v>39.2</v>
      </c>
      <c r="C31" s="9">
        <v>-10</v>
      </c>
      <c r="D31" s="7"/>
      <c r="E31" s="8">
        <f>D31*D55</f>
        <v>0</v>
      </c>
      <c r="F31" s="9"/>
      <c r="G31" s="7"/>
      <c r="H31" s="8">
        <f>G31*G55</f>
        <v>0</v>
      </c>
      <c r="I31" s="9"/>
      <c r="J31" s="7"/>
      <c r="K31" s="8">
        <f>J31*J55</f>
        <v>0</v>
      </c>
      <c r="L31" s="9"/>
      <c r="M31" s="7"/>
      <c r="N31" s="8">
        <f>M31*M55</f>
        <v>0</v>
      </c>
      <c r="O31" s="6">
        <v>49.2</v>
      </c>
      <c r="P31"/>
    </row>
    <row r="32" spans="1:15" ht="14.25">
      <c r="A32" s="5" t="s">
        <v>450</v>
      </c>
      <c r="B32" s="6">
        <f t="shared" si="0"/>
        <v>-9.652008379190335</v>
      </c>
      <c r="C32" s="9">
        <v>-10</v>
      </c>
      <c r="D32" s="7"/>
      <c r="E32" s="8">
        <f>D32*D55</f>
        <v>0</v>
      </c>
      <c r="F32" s="9"/>
      <c r="G32" s="7">
        <v>1</v>
      </c>
      <c r="H32" s="8">
        <f>G32*G55</f>
        <v>13.5</v>
      </c>
      <c r="I32" s="9"/>
      <c r="J32" s="7">
        <v>1</v>
      </c>
      <c r="K32" s="8">
        <f>J32*J55</f>
        <v>20.8</v>
      </c>
      <c r="L32" s="9"/>
      <c r="M32" s="7">
        <v>1</v>
      </c>
      <c r="N32" s="8">
        <f>M32*M55</f>
        <v>19.5</v>
      </c>
      <c r="O32" s="6">
        <v>54.14799162080966</v>
      </c>
    </row>
    <row r="33" spans="1:15" ht="14.25">
      <c r="A33" s="5" t="s">
        <v>451</v>
      </c>
      <c r="B33" s="6">
        <f t="shared" si="0"/>
        <v>64.071693015475</v>
      </c>
      <c r="C33" s="9">
        <v>-10</v>
      </c>
      <c r="D33" s="7"/>
      <c r="E33" s="8">
        <f>D33*D55</f>
        <v>0</v>
      </c>
      <c r="F33" s="9"/>
      <c r="G33" s="7"/>
      <c r="H33" s="8">
        <f>G33*G55</f>
        <v>0</v>
      </c>
      <c r="I33" s="9"/>
      <c r="J33" s="7"/>
      <c r="K33" s="8">
        <f>J33*J55</f>
        <v>0</v>
      </c>
      <c r="L33" s="9"/>
      <c r="M33" s="7"/>
      <c r="N33" s="8">
        <f>M33*M55</f>
        <v>0</v>
      </c>
      <c r="O33" s="6">
        <v>74.071693015475</v>
      </c>
    </row>
    <row r="34" spans="1:15" ht="14.25">
      <c r="A34" s="5" t="s">
        <v>452</v>
      </c>
      <c r="B34" s="6">
        <f t="shared" si="0"/>
        <v>-8.762274102733777</v>
      </c>
      <c r="C34" s="9">
        <v>-10</v>
      </c>
      <c r="D34" s="7"/>
      <c r="E34" s="8">
        <f>D34*D55</f>
        <v>0</v>
      </c>
      <c r="F34" s="9"/>
      <c r="G34" s="7">
        <v>1</v>
      </c>
      <c r="H34" s="8">
        <f>G34*G55</f>
        <v>13.5</v>
      </c>
      <c r="I34" s="9"/>
      <c r="J34" s="7">
        <v>1</v>
      </c>
      <c r="K34" s="8">
        <f>J34*J55</f>
        <v>20.8</v>
      </c>
      <c r="L34" s="9"/>
      <c r="M34" s="7">
        <v>1</v>
      </c>
      <c r="N34" s="8">
        <f>M34*M55</f>
        <v>19.5</v>
      </c>
      <c r="O34" s="6">
        <v>55.03772589726622</v>
      </c>
    </row>
    <row r="35" spans="1:15" ht="14.25">
      <c r="A35" s="5" t="s">
        <v>453</v>
      </c>
      <c r="B35" s="6">
        <f aca="true" t="shared" si="1" ref="B35:B53">C35-E35+F35-H35+I35-K35+L35-N35+O35</f>
        <v>36.53333333333333</v>
      </c>
      <c r="C35" s="9">
        <v>-10</v>
      </c>
      <c r="D35" s="7"/>
      <c r="E35" s="8">
        <f>D35*D55</f>
        <v>0</v>
      </c>
      <c r="F35" s="9"/>
      <c r="G35" s="7"/>
      <c r="H35" s="8">
        <f>G35*G55</f>
        <v>0</v>
      </c>
      <c r="I35" s="9"/>
      <c r="J35" s="7">
        <v>1</v>
      </c>
      <c r="K35" s="8">
        <f>J35*J55</f>
        <v>20.8</v>
      </c>
      <c r="L35" s="9"/>
      <c r="M35" s="7"/>
      <c r="N35" s="8">
        <f>M35*M55</f>
        <v>0</v>
      </c>
      <c r="O35" s="6">
        <v>67.33333333333333</v>
      </c>
    </row>
    <row r="36" spans="1:15" ht="14.25">
      <c r="A36" s="5" t="s">
        <v>454</v>
      </c>
      <c r="B36" s="6">
        <f t="shared" si="1"/>
        <v>89.99840588666181</v>
      </c>
      <c r="C36" s="9">
        <v>-10</v>
      </c>
      <c r="D36" s="7"/>
      <c r="E36" s="8">
        <f>D36*D55</f>
        <v>0</v>
      </c>
      <c r="F36" s="9"/>
      <c r="G36" s="7"/>
      <c r="H36" s="8">
        <f>G36*G55</f>
        <v>0</v>
      </c>
      <c r="I36" s="9"/>
      <c r="J36" s="7"/>
      <c r="K36" s="8">
        <f>J36*J55</f>
        <v>0</v>
      </c>
      <c r="L36" s="9"/>
      <c r="M36" s="7"/>
      <c r="N36" s="8">
        <f>M36*M55</f>
        <v>0</v>
      </c>
      <c r="O36" s="6">
        <v>99.99840588666181</v>
      </c>
    </row>
    <row r="37" spans="1:15" ht="14.25">
      <c r="A37" s="5" t="s">
        <v>455</v>
      </c>
      <c r="B37" s="6">
        <f t="shared" si="1"/>
        <v>41.788900834696975</v>
      </c>
      <c r="C37" s="9">
        <v>-10</v>
      </c>
      <c r="D37" s="7"/>
      <c r="E37" s="8">
        <f>D37*D55</f>
        <v>0</v>
      </c>
      <c r="F37" s="9"/>
      <c r="G37" s="7"/>
      <c r="H37" s="8">
        <f>G37*G55</f>
        <v>0</v>
      </c>
      <c r="I37" s="9"/>
      <c r="J37" s="7"/>
      <c r="K37" s="8">
        <f>J37*J55</f>
        <v>0</v>
      </c>
      <c r="L37" s="9"/>
      <c r="M37" s="7"/>
      <c r="N37" s="8">
        <f>M37*M55</f>
        <v>0</v>
      </c>
      <c r="O37" s="6">
        <v>51.788900834696975</v>
      </c>
    </row>
    <row r="38" spans="1:15" ht="14.25">
      <c r="A38" s="5" t="s">
        <v>456</v>
      </c>
      <c r="B38" s="6">
        <f t="shared" si="1"/>
        <v>316.1626421746109</v>
      </c>
      <c r="C38" s="9">
        <v>-10</v>
      </c>
      <c r="D38" s="7"/>
      <c r="E38" s="8">
        <f>D38*D55</f>
        <v>0</v>
      </c>
      <c r="F38" s="9"/>
      <c r="G38" s="7">
        <v>1</v>
      </c>
      <c r="H38" s="8">
        <f>G38*G55</f>
        <v>13.5</v>
      </c>
      <c r="I38" s="9"/>
      <c r="J38" s="7"/>
      <c r="K38" s="8">
        <f>J38*J55</f>
        <v>0</v>
      </c>
      <c r="L38" s="9">
        <v>-27</v>
      </c>
      <c r="M38" s="7">
        <v>1</v>
      </c>
      <c r="N38" s="8">
        <f>M38*M55</f>
        <v>19.5</v>
      </c>
      <c r="O38" s="6">
        <v>386.1626421746109</v>
      </c>
    </row>
    <row r="39" spans="1:15" ht="14.25">
      <c r="A39" s="5" t="s">
        <v>457</v>
      </c>
      <c r="B39" s="6">
        <f t="shared" si="1"/>
        <v>-127.58069816274518</v>
      </c>
      <c r="C39" s="9">
        <v>-10</v>
      </c>
      <c r="D39" s="7"/>
      <c r="E39" s="8">
        <f>D39*D55</f>
        <v>0</v>
      </c>
      <c r="F39" s="9"/>
      <c r="G39" s="7">
        <v>1</v>
      </c>
      <c r="H39" s="8">
        <f>G39*G55</f>
        <v>13.5</v>
      </c>
      <c r="I39" s="9"/>
      <c r="J39" s="7">
        <v>1</v>
      </c>
      <c r="K39" s="8">
        <f>J39*J55</f>
        <v>20.8</v>
      </c>
      <c r="L39" s="9">
        <v>-27</v>
      </c>
      <c r="M39" s="7">
        <v>1</v>
      </c>
      <c r="N39" s="8">
        <f>M39*M55</f>
        <v>19.5</v>
      </c>
      <c r="O39" s="6">
        <v>-36.78069816274518</v>
      </c>
    </row>
    <row r="40" spans="1:15" ht="14.25">
      <c r="A40" s="5" t="s">
        <v>458</v>
      </c>
      <c r="B40" s="6">
        <f t="shared" si="1"/>
        <v>364.6166874099432</v>
      </c>
      <c r="C40" s="9">
        <v>-10</v>
      </c>
      <c r="D40" s="7"/>
      <c r="E40" s="8">
        <f>D40*D55</f>
        <v>0</v>
      </c>
      <c r="F40" s="9"/>
      <c r="G40" s="7"/>
      <c r="H40" s="8">
        <f>G40*G55</f>
        <v>0</v>
      </c>
      <c r="I40" s="9"/>
      <c r="J40" s="7"/>
      <c r="K40" s="8">
        <f>J40*J55</f>
        <v>0</v>
      </c>
      <c r="L40" s="9"/>
      <c r="M40" s="7">
        <v>1</v>
      </c>
      <c r="N40" s="8">
        <f>M40*M55</f>
        <v>19.5</v>
      </c>
      <c r="O40" s="6">
        <v>394.1166874099432</v>
      </c>
    </row>
    <row r="41" spans="1:15" ht="14.25">
      <c r="A41" s="5" t="s">
        <v>459</v>
      </c>
      <c r="B41" s="6">
        <f t="shared" si="1"/>
        <v>218.9200806612323</v>
      </c>
      <c r="C41" s="9">
        <v>-10</v>
      </c>
      <c r="D41" s="7"/>
      <c r="E41" s="8">
        <f>D41*D55</f>
        <v>0</v>
      </c>
      <c r="F41" s="9"/>
      <c r="G41" s="7"/>
      <c r="H41" s="8">
        <f>G41*G55</f>
        <v>0</v>
      </c>
      <c r="I41" s="9"/>
      <c r="J41" s="7">
        <v>1</v>
      </c>
      <c r="K41" s="8">
        <f>J41*J55</f>
        <v>20.8</v>
      </c>
      <c r="L41" s="9">
        <v>-27</v>
      </c>
      <c r="M41" s="7">
        <v>1</v>
      </c>
      <c r="N41" s="8">
        <f>M41*M55</f>
        <v>19.5</v>
      </c>
      <c r="O41" s="6">
        <v>296.2200806612323</v>
      </c>
    </row>
    <row r="42" spans="1:15" ht="14.25">
      <c r="A42" s="5" t="s">
        <v>460</v>
      </c>
      <c r="B42" s="6">
        <f t="shared" si="1"/>
        <v>-3.01189721304533</v>
      </c>
      <c r="C42" s="9">
        <v>-10</v>
      </c>
      <c r="D42" s="7"/>
      <c r="E42" s="8">
        <f>D42*D55</f>
        <v>0</v>
      </c>
      <c r="F42" s="9"/>
      <c r="G42" s="7">
        <v>1</v>
      </c>
      <c r="H42" s="8">
        <f>G42*G55</f>
        <v>13.5</v>
      </c>
      <c r="I42" s="9"/>
      <c r="J42" s="7">
        <v>1</v>
      </c>
      <c r="K42" s="8">
        <f>J42*J55</f>
        <v>20.8</v>
      </c>
      <c r="L42" s="9"/>
      <c r="M42" s="7">
        <v>1</v>
      </c>
      <c r="N42" s="8">
        <f>M42*M55</f>
        <v>19.5</v>
      </c>
      <c r="O42" s="6">
        <v>60.78810278695467</v>
      </c>
    </row>
    <row r="43" spans="1:15" ht="14.25">
      <c r="A43" s="5" t="s">
        <v>461</v>
      </c>
      <c r="B43" s="6">
        <f t="shared" si="1"/>
        <v>106.30391979504493</v>
      </c>
      <c r="C43" s="9">
        <v>-10</v>
      </c>
      <c r="D43" s="7"/>
      <c r="E43" s="8">
        <f>D43*D55</f>
        <v>0</v>
      </c>
      <c r="F43" s="9"/>
      <c r="G43" s="7">
        <v>1</v>
      </c>
      <c r="H43" s="8">
        <f>G43*G55</f>
        <v>13.5</v>
      </c>
      <c r="I43" s="9"/>
      <c r="J43" s="7">
        <v>1</v>
      </c>
      <c r="K43" s="8">
        <f>J43*J55</f>
        <v>20.8</v>
      </c>
      <c r="L43" s="9">
        <v>-27</v>
      </c>
      <c r="M43" s="7">
        <v>1</v>
      </c>
      <c r="N43" s="8">
        <f>M43*M55</f>
        <v>19.5</v>
      </c>
      <c r="O43" s="6">
        <v>197.10391979504493</v>
      </c>
    </row>
    <row r="44" spans="1:15" ht="14.25">
      <c r="A44" s="5" t="s">
        <v>462</v>
      </c>
      <c r="B44" s="6">
        <f t="shared" si="1"/>
        <v>94.1920634920635</v>
      </c>
      <c r="C44" s="9">
        <v>-10</v>
      </c>
      <c r="D44" s="7"/>
      <c r="E44" s="8">
        <f>D44*D55</f>
        <v>0</v>
      </c>
      <c r="F44" s="9"/>
      <c r="G44" s="7">
        <v>1</v>
      </c>
      <c r="H44" s="8">
        <f>G44*G55</f>
        <v>13.5</v>
      </c>
      <c r="I44" s="9">
        <v>100</v>
      </c>
      <c r="J44" s="7">
        <v>1</v>
      </c>
      <c r="K44" s="8">
        <f>J44*J55</f>
        <v>20.8</v>
      </c>
      <c r="L44" s="9"/>
      <c r="M44" s="7"/>
      <c r="N44" s="8">
        <f>M44*M55</f>
        <v>0</v>
      </c>
      <c r="O44" s="6">
        <v>38.492063492063494</v>
      </c>
    </row>
    <row r="45" spans="1:16" ht="14.25">
      <c r="A45" s="5" t="s">
        <v>463</v>
      </c>
      <c r="B45" s="6">
        <f t="shared" si="1"/>
        <v>5.93723154382598</v>
      </c>
      <c r="C45" s="9">
        <v>-10</v>
      </c>
      <c r="D45" s="7"/>
      <c r="E45" s="8">
        <f>D45*D55</f>
        <v>0</v>
      </c>
      <c r="F45" s="9"/>
      <c r="G45" s="7"/>
      <c r="H45" s="8">
        <f>G45*G55</f>
        <v>0</v>
      </c>
      <c r="I45" s="9"/>
      <c r="J45" s="7"/>
      <c r="K45" s="8">
        <f>J45*J55</f>
        <v>0</v>
      </c>
      <c r="L45" s="9"/>
      <c r="M45" s="7"/>
      <c r="N45" s="8">
        <f>M45*M55</f>
        <v>0</v>
      </c>
      <c r="O45" s="6">
        <v>15.93723154382598</v>
      </c>
      <c r="P45"/>
    </row>
    <row r="46" spans="1:15" ht="14.25">
      <c r="A46" s="5" t="s">
        <v>464</v>
      </c>
      <c r="B46" s="6">
        <f t="shared" si="1"/>
        <v>29.713894711202542</v>
      </c>
      <c r="C46" s="9">
        <v>-10</v>
      </c>
      <c r="D46" s="7"/>
      <c r="E46" s="8">
        <f>D46*D55</f>
        <v>0</v>
      </c>
      <c r="F46" s="9"/>
      <c r="G46" s="7"/>
      <c r="H46" s="8">
        <f>G46*G55</f>
        <v>0</v>
      </c>
      <c r="I46" s="9"/>
      <c r="J46" s="7"/>
      <c r="K46" s="8">
        <f>J46*J55</f>
        <v>0</v>
      </c>
      <c r="L46" s="9"/>
      <c r="M46" s="7"/>
      <c r="N46" s="8">
        <f>M46*M55</f>
        <v>0</v>
      </c>
      <c r="O46" s="6">
        <v>39.71389471120254</v>
      </c>
    </row>
    <row r="47" spans="1:19" ht="14.25">
      <c r="A47" s="5" t="s">
        <v>465</v>
      </c>
      <c r="B47" s="6">
        <f t="shared" si="1"/>
        <v>11.390361365806992</v>
      </c>
      <c r="C47" s="9">
        <v>-10</v>
      </c>
      <c r="D47" s="7"/>
      <c r="E47" s="8">
        <f>D47*D55</f>
        <v>0</v>
      </c>
      <c r="F47" s="9"/>
      <c r="G47" s="7"/>
      <c r="H47" s="8">
        <f>G47*G55</f>
        <v>0</v>
      </c>
      <c r="I47" s="9"/>
      <c r="J47" s="7"/>
      <c r="K47" s="8">
        <f>J47*J55</f>
        <v>0</v>
      </c>
      <c r="L47" s="9"/>
      <c r="M47" s="7"/>
      <c r="N47" s="8">
        <f>M47*M55</f>
        <v>0</v>
      </c>
      <c r="O47" s="6">
        <v>21.390361365806992</v>
      </c>
      <c r="P47" s="7"/>
      <c r="Q47" s="8"/>
      <c r="R47" s="6"/>
      <c r="S47" s="1"/>
    </row>
    <row r="48" spans="1:15" ht="14.25">
      <c r="A48" s="5" t="s">
        <v>467</v>
      </c>
      <c r="B48" s="6">
        <f t="shared" si="1"/>
        <v>28.71014435545385</v>
      </c>
      <c r="C48" s="9">
        <v>-10</v>
      </c>
      <c r="D48" s="7"/>
      <c r="E48" s="8">
        <f>D48*D55</f>
        <v>0</v>
      </c>
      <c r="F48" s="9"/>
      <c r="G48" s="7"/>
      <c r="H48" s="8">
        <f>G48*G55</f>
        <v>0</v>
      </c>
      <c r="I48" s="9"/>
      <c r="J48" s="7"/>
      <c r="K48" s="8">
        <f>J48*J55</f>
        <v>0</v>
      </c>
      <c r="L48" s="9"/>
      <c r="M48" s="7"/>
      <c r="N48" s="8">
        <f>M48*M55</f>
        <v>0</v>
      </c>
      <c r="O48" s="6">
        <v>38.71014435545385</v>
      </c>
    </row>
    <row r="49" spans="1:15" ht="14.25">
      <c r="A49" s="5" t="s">
        <v>468</v>
      </c>
      <c r="B49" s="6">
        <f t="shared" si="1"/>
        <v>29.998412698412693</v>
      </c>
      <c r="C49" s="9">
        <v>-10</v>
      </c>
      <c r="D49" s="7"/>
      <c r="E49" s="8">
        <f>D49*D55</f>
        <v>0</v>
      </c>
      <c r="F49" s="9"/>
      <c r="G49" s="7"/>
      <c r="H49" s="8">
        <f>G49*G55</f>
        <v>0</v>
      </c>
      <c r="I49" s="9"/>
      <c r="J49" s="7"/>
      <c r="K49" s="8">
        <f>J49*J55</f>
        <v>0</v>
      </c>
      <c r="L49" s="9"/>
      <c r="M49" s="7"/>
      <c r="N49" s="8">
        <f>M49*M55</f>
        <v>0</v>
      </c>
      <c r="O49" s="6">
        <v>39.99841269841269</v>
      </c>
    </row>
    <row r="50" spans="1:15" ht="14.25">
      <c r="A50" s="5" t="s">
        <v>469</v>
      </c>
      <c r="B50" s="6">
        <f t="shared" si="1"/>
        <v>-0.0025567251461904306</v>
      </c>
      <c r="C50" s="9">
        <v>-10</v>
      </c>
      <c r="D50" s="7"/>
      <c r="E50" s="8">
        <f>D50*D55</f>
        <v>0</v>
      </c>
      <c r="F50" s="9"/>
      <c r="G50" s="7"/>
      <c r="H50" s="8">
        <f>G50*G55</f>
        <v>0</v>
      </c>
      <c r="I50" s="9"/>
      <c r="J50" s="7"/>
      <c r="K50" s="8">
        <f>J50*J55</f>
        <v>0</v>
      </c>
      <c r="L50" s="9"/>
      <c r="M50" s="7"/>
      <c r="N50" s="8">
        <f>M50*M55</f>
        <v>0</v>
      </c>
      <c r="O50" s="6">
        <v>9.99744327485381</v>
      </c>
    </row>
    <row r="51" spans="1:15" ht="14.25">
      <c r="A51" s="5" t="s">
        <v>470</v>
      </c>
      <c r="B51" s="6">
        <f t="shared" si="1"/>
        <v>-23.772825254178027</v>
      </c>
      <c r="C51" s="9">
        <v>-10</v>
      </c>
      <c r="D51" s="7"/>
      <c r="E51" s="8">
        <f>D51*D55</f>
        <v>0</v>
      </c>
      <c r="F51" s="9"/>
      <c r="G51" s="7"/>
      <c r="H51" s="8">
        <f>G51*G55</f>
        <v>0</v>
      </c>
      <c r="I51" s="9"/>
      <c r="J51" s="7"/>
      <c r="K51" s="8">
        <f>J51*J55</f>
        <v>0</v>
      </c>
      <c r="L51" s="9"/>
      <c r="M51" s="7"/>
      <c r="N51" s="8">
        <f>M51*M55</f>
        <v>0</v>
      </c>
      <c r="O51" s="6">
        <v>-13.772825254178027</v>
      </c>
    </row>
    <row r="52" spans="1:16" ht="14.25">
      <c r="A52" s="5" t="s">
        <v>472</v>
      </c>
      <c r="B52" s="6">
        <f t="shared" si="1"/>
        <v>40.810790641926516</v>
      </c>
      <c r="C52" s="9">
        <v>-10</v>
      </c>
      <c r="E52" s="8">
        <f>D52*D56</f>
        <v>0</v>
      </c>
      <c r="G52" s="18"/>
      <c r="H52" s="8">
        <f>G52*G56</f>
        <v>0</v>
      </c>
      <c r="K52" s="8">
        <f>J52*J55</f>
        <v>0</v>
      </c>
      <c r="M52" s="7"/>
      <c r="N52" s="8">
        <f>M52*M55</f>
        <v>0</v>
      </c>
      <c r="O52" s="6">
        <v>50.810790641926516</v>
      </c>
      <c r="P52"/>
    </row>
    <row r="53" spans="1:15" ht="14.25">
      <c r="A53" s="5" t="s">
        <v>473</v>
      </c>
      <c r="B53" s="6">
        <f t="shared" si="1"/>
        <v>20.001195505486116</v>
      </c>
      <c r="C53" s="9">
        <v>-10</v>
      </c>
      <c r="D53" s="7"/>
      <c r="E53" s="8">
        <f>D53*D55</f>
        <v>0</v>
      </c>
      <c r="F53" s="9"/>
      <c r="G53" s="7"/>
      <c r="H53" s="8">
        <f>G53*G55</f>
        <v>0</v>
      </c>
      <c r="I53" s="9"/>
      <c r="J53" s="7"/>
      <c r="K53" s="8">
        <f>J53*J55</f>
        <v>0</v>
      </c>
      <c r="L53" s="9"/>
      <c r="M53" s="7"/>
      <c r="N53" s="8">
        <f>M53*M55</f>
        <v>0</v>
      </c>
      <c r="O53" s="6">
        <v>30.001195505486116</v>
      </c>
    </row>
    <row r="54" spans="1:16" ht="18.75">
      <c r="A54" s="10" t="s">
        <v>474</v>
      </c>
      <c r="B54" s="16">
        <f>SUM(B5:B53)</f>
        <v>2659.5198085470875</v>
      </c>
      <c r="C54" s="9"/>
      <c r="D54" s="1">
        <f>SUM(D3:D53)</f>
        <v>0</v>
      </c>
      <c r="E54" s="8">
        <f>SUM(E57:E59)</f>
        <v>0</v>
      </c>
      <c r="F54" s="1"/>
      <c r="G54" s="1">
        <f>SUM(G3:G53)</f>
        <v>12</v>
      </c>
      <c r="H54" s="8">
        <f>SUM(H57:H59)</f>
        <v>162</v>
      </c>
      <c r="I54" s="1"/>
      <c r="J54" s="1">
        <f>SUM(J3:J53)</f>
        <v>15</v>
      </c>
      <c r="K54" s="8">
        <f>SUM(K57:K59)</f>
        <v>312</v>
      </c>
      <c r="L54" s="1"/>
      <c r="M54" s="1">
        <f>SUM(M3:M53)</f>
        <v>16</v>
      </c>
      <c r="N54" s="8">
        <f>SUM(N57:N59)</f>
        <v>312</v>
      </c>
      <c r="O54" s="14">
        <f>SUM(O5:O53)</f>
        <v>3735.519808547088</v>
      </c>
      <c r="P54" s="14">
        <v>1039</v>
      </c>
    </row>
    <row r="55" spans="1:14" ht="14.25">
      <c r="A55" s="1" t="s">
        <v>475</v>
      </c>
      <c r="C55" s="1"/>
      <c r="D55" s="15">
        <f>IF(D54=0,0,E54/D54)</f>
        <v>0</v>
      </c>
      <c r="E55" s="11"/>
      <c r="F55" s="1"/>
      <c r="G55" s="15">
        <f>IF(G54=0,0,H54/G54)</f>
        <v>13.5</v>
      </c>
      <c r="H55" s="11"/>
      <c r="I55" s="1"/>
      <c r="J55" s="15">
        <f>IF(J54=0,0,K54/J54)</f>
        <v>20.8</v>
      </c>
      <c r="K55" s="11"/>
      <c r="L55" s="1"/>
      <c r="M55" s="15">
        <f>IF(M54=0,0,N54/M54)</f>
        <v>19.5</v>
      </c>
      <c r="N55" s="11"/>
    </row>
    <row r="56" spans="3:16" ht="14.25" customHeight="1" thickBot="1">
      <c r="C56" s="1">
        <f>SUM(C3:C53)</f>
        <v>-510</v>
      </c>
      <c r="D56" s="1"/>
      <c r="E56" s="11"/>
      <c r="F56" s="1">
        <f>SUM(F3:F53)</f>
        <v>0</v>
      </c>
      <c r="G56" s="1"/>
      <c r="H56" s="11"/>
      <c r="I56" s="1">
        <f>SUM(I3:I53)</f>
        <v>200</v>
      </c>
      <c r="J56" s="1"/>
      <c r="K56" s="11"/>
      <c r="L56" s="1">
        <f>SUM(L5:L53)</f>
        <v>0</v>
      </c>
      <c r="M56" s="1"/>
      <c r="N56" s="11"/>
      <c r="P56" s="29"/>
    </row>
    <row r="57" spans="3:16" ht="14.25">
      <c r="C57" s="31" t="s">
        <v>476</v>
      </c>
      <c r="D57" s="32"/>
      <c r="E57" s="12"/>
      <c r="F57" s="31" t="s">
        <v>476</v>
      </c>
      <c r="G57" s="32"/>
      <c r="H57" s="12">
        <v>150</v>
      </c>
      <c r="I57" s="31" t="s">
        <v>476</v>
      </c>
      <c r="J57" s="32"/>
      <c r="K57" s="12">
        <v>300</v>
      </c>
      <c r="L57" s="31" t="s">
        <v>476</v>
      </c>
      <c r="M57" s="32"/>
      <c r="N57" s="12">
        <v>300</v>
      </c>
      <c r="P57" s="29"/>
    </row>
    <row r="58" spans="3:16" ht="14.25">
      <c r="C58" s="33" t="s">
        <v>477</v>
      </c>
      <c r="D58" s="34"/>
      <c r="E58" s="8"/>
      <c r="F58" s="33" t="s">
        <v>477</v>
      </c>
      <c r="G58" s="34"/>
      <c r="H58" s="8"/>
      <c r="I58" s="33" t="s">
        <v>477</v>
      </c>
      <c r="J58" s="34"/>
      <c r="L58" s="33" t="s">
        <v>477</v>
      </c>
      <c r="M58" s="34"/>
      <c r="N58" s="8"/>
      <c r="P58" s="29"/>
    </row>
    <row r="59" spans="3:16" ht="15" thickBot="1">
      <c r="C59" s="35" t="s">
        <v>478</v>
      </c>
      <c r="D59" s="36"/>
      <c r="E59" s="13"/>
      <c r="F59" s="35" t="s">
        <v>478</v>
      </c>
      <c r="G59" s="36"/>
      <c r="H59" s="13">
        <v>12</v>
      </c>
      <c r="I59" s="35" t="s">
        <v>478</v>
      </c>
      <c r="J59" s="36"/>
      <c r="K59" s="8">
        <v>12</v>
      </c>
      <c r="L59" s="35" t="s">
        <v>478</v>
      </c>
      <c r="M59" s="36"/>
      <c r="N59" s="13">
        <v>12</v>
      </c>
      <c r="P59" s="29"/>
    </row>
    <row r="60" spans="2:16" ht="14.25" customHeight="1" thickBot="1">
      <c r="B60" s="18"/>
      <c r="C60" s="1"/>
      <c r="D60" s="1"/>
      <c r="E60" s="11"/>
      <c r="F60" s="1"/>
      <c r="G60" s="1"/>
      <c r="H60" s="11"/>
      <c r="I60" s="1"/>
      <c r="J60" s="1"/>
      <c r="K60" s="11"/>
      <c r="L60" s="1"/>
      <c r="M60" s="1"/>
      <c r="N60" s="11"/>
      <c r="P60" s="29"/>
    </row>
    <row r="61" spans="3:16" ht="14.25" customHeight="1">
      <c r="C61" s="37" t="s">
        <v>481</v>
      </c>
      <c r="D61" s="38"/>
      <c r="E61" s="39"/>
      <c r="F61" s="37" t="s">
        <v>482</v>
      </c>
      <c r="G61" s="38"/>
      <c r="H61" s="39"/>
      <c r="I61" s="37" t="s">
        <v>483</v>
      </c>
      <c r="J61" s="38"/>
      <c r="K61" s="39"/>
      <c r="L61" s="37" t="s">
        <v>484</v>
      </c>
      <c r="M61" s="38"/>
      <c r="N61" s="39"/>
      <c r="P61" s="29"/>
    </row>
    <row r="62" spans="3:16" ht="14.25">
      <c r="C62" s="40"/>
      <c r="D62" s="41"/>
      <c r="E62" s="42"/>
      <c r="F62" s="40"/>
      <c r="G62" s="41"/>
      <c r="H62" s="42"/>
      <c r="I62" s="40"/>
      <c r="J62" s="41"/>
      <c r="K62" s="42"/>
      <c r="L62" s="40"/>
      <c r="M62" s="41"/>
      <c r="N62" s="42"/>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203.25" customHeight="1">
      <c r="C65" s="40"/>
      <c r="D65" s="41"/>
      <c r="E65" s="42"/>
      <c r="F65" s="40"/>
      <c r="G65" s="41"/>
      <c r="H65" s="42"/>
      <c r="I65" s="40"/>
      <c r="J65" s="41"/>
      <c r="K65" s="42"/>
      <c r="L65" s="40"/>
      <c r="M65" s="41"/>
      <c r="N65" s="42"/>
      <c r="P65" s="29"/>
    </row>
    <row r="66" spans="3:14" ht="70.5" customHeight="1" thickBot="1">
      <c r="C66" s="43"/>
      <c r="D66" s="44"/>
      <c r="E66" s="45"/>
      <c r="F66" s="43"/>
      <c r="G66" s="44"/>
      <c r="H66" s="45"/>
      <c r="I66" s="43"/>
      <c r="J66" s="44"/>
      <c r="K66" s="45"/>
      <c r="L66" s="43"/>
      <c r="M66" s="44"/>
      <c r="N66" s="45"/>
    </row>
    <row r="67" ht="14.25">
      <c r="B67" s="18"/>
    </row>
  </sheetData>
  <mergeCells count="25">
    <mergeCell ref="C58:D58"/>
    <mergeCell ref="C59:D59"/>
    <mergeCell ref="A1:A2"/>
    <mergeCell ref="B1:B2"/>
    <mergeCell ref="C1:E1"/>
    <mergeCell ref="C57:D57"/>
    <mergeCell ref="P56:P65"/>
    <mergeCell ref="I1:K1"/>
    <mergeCell ref="L1:N1"/>
    <mergeCell ref="O1:O2"/>
    <mergeCell ref="P1:P2"/>
    <mergeCell ref="I57:J57"/>
    <mergeCell ref="L57:M57"/>
    <mergeCell ref="L59:M59"/>
    <mergeCell ref="I61:K66"/>
    <mergeCell ref="F61:H66"/>
    <mergeCell ref="C61:E66"/>
    <mergeCell ref="L61:N66"/>
    <mergeCell ref="F1:H1"/>
    <mergeCell ref="F57:G57"/>
    <mergeCell ref="F58:G58"/>
    <mergeCell ref="I58:J58"/>
    <mergeCell ref="L58:M58"/>
    <mergeCell ref="F59:G59"/>
    <mergeCell ref="I59:J5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67"/>
  <sheetViews>
    <sheetView tabSelected="1" zoomScale="85" zoomScaleNormal="85" workbookViewId="0" topLeftCell="A7">
      <selection activeCell="P28" sqref="P28"/>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10.0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50390625" style="1" bestFit="1" customWidth="1"/>
  </cols>
  <sheetData>
    <row r="1" spans="1:16" ht="14.25">
      <c r="A1" s="24" t="s">
        <v>485</v>
      </c>
      <c r="B1" s="25" t="s">
        <v>486</v>
      </c>
      <c r="C1" s="26">
        <v>40118</v>
      </c>
      <c r="D1" s="27"/>
      <c r="E1" s="28"/>
      <c r="F1" s="26"/>
      <c r="G1" s="27"/>
      <c r="H1" s="28"/>
      <c r="I1" s="26"/>
      <c r="J1" s="27"/>
      <c r="K1" s="28"/>
      <c r="L1" s="26"/>
      <c r="M1" s="27"/>
      <c r="N1" s="28"/>
      <c r="O1" s="30" t="s">
        <v>487</v>
      </c>
      <c r="P1" s="24" t="s">
        <v>488</v>
      </c>
    </row>
    <row r="2" spans="1:16" ht="14.25">
      <c r="A2" s="24"/>
      <c r="B2" s="25"/>
      <c r="C2" s="4" t="s">
        <v>2</v>
      </c>
      <c r="D2" s="2" t="s">
        <v>3</v>
      </c>
      <c r="E2" s="3" t="s">
        <v>489</v>
      </c>
      <c r="F2" s="4" t="s">
        <v>2</v>
      </c>
      <c r="G2" s="2" t="s">
        <v>3</v>
      </c>
      <c r="H2" s="3" t="s">
        <v>4</v>
      </c>
      <c r="I2" s="4" t="s">
        <v>2</v>
      </c>
      <c r="J2" s="2" t="s">
        <v>3</v>
      </c>
      <c r="K2" s="3" t="s">
        <v>4</v>
      </c>
      <c r="L2" s="4" t="s">
        <v>2</v>
      </c>
      <c r="M2" s="2" t="s">
        <v>3</v>
      </c>
      <c r="N2" s="3" t="s">
        <v>4</v>
      </c>
      <c r="O2" s="30"/>
      <c r="P2" s="24"/>
    </row>
    <row r="3" spans="1:15" ht="14.25">
      <c r="A3" s="5" t="s">
        <v>490</v>
      </c>
      <c r="B3" s="6">
        <f aca="true" t="shared" si="0" ref="B3:B34">C3-E3+F3-H3+I3-K3+L3-N3+O3</f>
        <v>65.10434051784502</v>
      </c>
      <c r="C3" s="9"/>
      <c r="D3" s="7"/>
      <c r="E3" s="8">
        <f>D3*D55</f>
        <v>0</v>
      </c>
      <c r="F3" s="9"/>
      <c r="G3" s="7"/>
      <c r="H3" s="8">
        <f>G3*G55</f>
        <v>0</v>
      </c>
      <c r="I3" s="9"/>
      <c r="J3" s="7"/>
      <c r="K3" s="8">
        <f>J3*J55</f>
        <v>0</v>
      </c>
      <c r="L3" s="9"/>
      <c r="M3" s="7"/>
      <c r="N3" s="8">
        <f>M3*M55</f>
        <v>0</v>
      </c>
      <c r="O3" s="6">
        <v>65.10434051784502</v>
      </c>
    </row>
    <row r="4" spans="1:15" ht="14.25">
      <c r="A4" s="5" t="s">
        <v>491</v>
      </c>
      <c r="B4" s="6">
        <f t="shared" si="0"/>
        <v>63.826086956521735</v>
      </c>
      <c r="C4" s="9"/>
      <c r="D4" s="7"/>
      <c r="E4" s="8">
        <f>D4*D55</f>
        <v>0</v>
      </c>
      <c r="F4" s="9"/>
      <c r="G4" s="7"/>
      <c r="H4" s="8">
        <f>G4*G55</f>
        <v>0</v>
      </c>
      <c r="I4" s="9"/>
      <c r="J4" s="7"/>
      <c r="K4" s="8">
        <f>J4*J55</f>
        <v>0</v>
      </c>
      <c r="L4" s="9"/>
      <c r="M4" s="7"/>
      <c r="N4" s="8">
        <f>M4*M55</f>
        <v>0</v>
      </c>
      <c r="O4" s="6">
        <v>63.826086956521735</v>
      </c>
    </row>
    <row r="5" spans="1:15" ht="14.25">
      <c r="A5" s="5" t="s">
        <v>492</v>
      </c>
      <c r="B5" s="6">
        <f t="shared" si="0"/>
        <v>-0.003828465536074077</v>
      </c>
      <c r="C5" s="9"/>
      <c r="D5" s="7"/>
      <c r="E5" s="8">
        <f>D5*D55</f>
        <v>0</v>
      </c>
      <c r="F5" s="9"/>
      <c r="G5" s="7"/>
      <c r="H5" s="8">
        <f>G5*G55</f>
        <v>0</v>
      </c>
      <c r="I5" s="9"/>
      <c r="J5" s="7"/>
      <c r="K5" s="8">
        <f>J5*J55</f>
        <v>0</v>
      </c>
      <c r="L5" s="9"/>
      <c r="M5" s="7"/>
      <c r="N5" s="8">
        <f>M5*M55</f>
        <v>0</v>
      </c>
      <c r="O5" s="6">
        <v>-0.003828465536074077</v>
      </c>
    </row>
    <row r="6" spans="1:15" ht="14.25">
      <c r="A6" s="5" t="s">
        <v>493</v>
      </c>
      <c r="B6" s="6">
        <f t="shared" si="0"/>
        <v>27.608829506459927</v>
      </c>
      <c r="C6" s="9"/>
      <c r="D6" s="7"/>
      <c r="E6" s="8">
        <f>D6*D55</f>
        <v>0</v>
      </c>
      <c r="F6" s="9"/>
      <c r="G6" s="7"/>
      <c r="H6" s="8">
        <f>G6*G55</f>
        <v>0</v>
      </c>
      <c r="I6" s="9"/>
      <c r="J6" s="7"/>
      <c r="K6" s="8">
        <f>J6*J55</f>
        <v>0</v>
      </c>
      <c r="L6" s="9"/>
      <c r="M6" s="7"/>
      <c r="N6" s="8">
        <f>M6*M55</f>
        <v>0</v>
      </c>
      <c r="O6" s="6">
        <v>27.608829506459927</v>
      </c>
    </row>
    <row r="7" spans="1:15" ht="14.25">
      <c r="A7" s="5" t="s">
        <v>494</v>
      </c>
      <c r="B7" s="6">
        <f t="shared" si="0"/>
        <v>59.823308664067966</v>
      </c>
      <c r="C7" s="9"/>
      <c r="D7" s="7">
        <v>1</v>
      </c>
      <c r="E7" s="8">
        <f>D7*D55</f>
        <v>11.571428571428571</v>
      </c>
      <c r="F7" s="9"/>
      <c r="G7" s="7"/>
      <c r="H7" s="8">
        <f>G7*G55</f>
        <v>0</v>
      </c>
      <c r="I7" s="9"/>
      <c r="J7" s="7"/>
      <c r="K7" s="8">
        <f>J7*J55</f>
        <v>0</v>
      </c>
      <c r="L7" s="9"/>
      <c r="M7" s="7"/>
      <c r="N7" s="8">
        <f>M7*M55</f>
        <v>0</v>
      </c>
      <c r="O7" s="6">
        <v>71.39473723549654</v>
      </c>
    </row>
    <row r="8" spans="1:15" ht="14.25">
      <c r="A8" s="5" t="s">
        <v>495</v>
      </c>
      <c r="B8" s="6">
        <f t="shared" si="0"/>
        <v>53.76641307714135</v>
      </c>
      <c r="C8" s="9"/>
      <c r="D8" s="7"/>
      <c r="E8" s="8">
        <f>D8*D55</f>
        <v>0</v>
      </c>
      <c r="F8" s="9"/>
      <c r="G8" s="7"/>
      <c r="H8" s="8">
        <f>G8*G55</f>
        <v>0</v>
      </c>
      <c r="I8" s="9"/>
      <c r="J8" s="7"/>
      <c r="K8" s="8">
        <f>J8*J55</f>
        <v>0</v>
      </c>
      <c r="L8" s="9"/>
      <c r="M8" s="7"/>
      <c r="N8" s="8">
        <f>M8*M55</f>
        <v>0</v>
      </c>
      <c r="O8" s="6">
        <v>53.76641307714135</v>
      </c>
    </row>
    <row r="9" spans="1:15" ht="14.25">
      <c r="A9" s="5" t="s">
        <v>496</v>
      </c>
      <c r="B9" s="6">
        <f t="shared" si="0"/>
        <v>-13.019197380437703</v>
      </c>
      <c r="C9" s="9"/>
      <c r="D9" s="7"/>
      <c r="E9" s="8">
        <f>D9*D55</f>
        <v>0</v>
      </c>
      <c r="F9" s="9"/>
      <c r="G9" s="7"/>
      <c r="H9" s="8">
        <f>G9*G55</f>
        <v>0</v>
      </c>
      <c r="I9" s="9"/>
      <c r="J9" s="7"/>
      <c r="K9" s="8">
        <f>J9*J55</f>
        <v>0</v>
      </c>
      <c r="L9" s="9"/>
      <c r="M9" s="7"/>
      <c r="N9" s="8">
        <f>M9*M55</f>
        <v>0</v>
      </c>
      <c r="O9" s="6">
        <v>-13.019197380437703</v>
      </c>
    </row>
    <row r="10" spans="1:15" ht="14.25">
      <c r="A10" s="5" t="s">
        <v>497</v>
      </c>
      <c r="B10" s="6">
        <f t="shared" si="0"/>
        <v>-47.33315229313342</v>
      </c>
      <c r="C10" s="9"/>
      <c r="D10" s="7"/>
      <c r="E10" s="8">
        <f>D10*D55</f>
        <v>0</v>
      </c>
      <c r="F10" s="9"/>
      <c r="G10" s="7"/>
      <c r="H10" s="8">
        <f>G10*G55</f>
        <v>0</v>
      </c>
      <c r="I10" s="9"/>
      <c r="J10" s="7"/>
      <c r="K10" s="8">
        <f>J10*J55</f>
        <v>0</v>
      </c>
      <c r="L10" s="9"/>
      <c r="M10" s="7"/>
      <c r="N10" s="8">
        <f>M10*M55</f>
        <v>0</v>
      </c>
      <c r="O10" s="6">
        <v>-47.33315229313342</v>
      </c>
    </row>
    <row r="11" spans="1:15" ht="14.25">
      <c r="A11" s="5" t="s">
        <v>498</v>
      </c>
      <c r="B11" s="6">
        <f t="shared" si="0"/>
        <v>-52.16037216870524</v>
      </c>
      <c r="C11" s="9"/>
      <c r="D11" s="7"/>
      <c r="E11" s="8">
        <f>D11*D55</f>
        <v>0</v>
      </c>
      <c r="F11" s="9"/>
      <c r="G11" s="7"/>
      <c r="H11" s="8">
        <f>G11*G55</f>
        <v>0</v>
      </c>
      <c r="I11" s="9"/>
      <c r="J11" s="7"/>
      <c r="K11" s="8">
        <f>J11*J55</f>
        <v>0</v>
      </c>
      <c r="L11" s="9"/>
      <c r="M11" s="7"/>
      <c r="N11" s="8">
        <f>M11*M55</f>
        <v>0</v>
      </c>
      <c r="O11" s="6">
        <v>-52.16037216870524</v>
      </c>
    </row>
    <row r="12" spans="1:15" ht="14.25">
      <c r="A12" s="5" t="s">
        <v>499</v>
      </c>
      <c r="B12" s="6">
        <f t="shared" si="0"/>
        <v>-6.74039778934516</v>
      </c>
      <c r="C12" s="9"/>
      <c r="D12" s="7"/>
      <c r="E12" s="8">
        <f>D12*D55</f>
        <v>0</v>
      </c>
      <c r="F12" s="9"/>
      <c r="G12" s="7"/>
      <c r="H12" s="8">
        <f>G12*G55</f>
        <v>0</v>
      </c>
      <c r="I12" s="9"/>
      <c r="J12" s="7"/>
      <c r="K12" s="8">
        <f>J12*J55</f>
        <v>0</v>
      </c>
      <c r="L12" s="9"/>
      <c r="M12" s="7"/>
      <c r="N12" s="8">
        <f>M12*M55</f>
        <v>0</v>
      </c>
      <c r="O12" s="6">
        <v>-6.74039778934516</v>
      </c>
    </row>
    <row r="13" spans="1:15" ht="14.25">
      <c r="A13" s="5" t="s">
        <v>500</v>
      </c>
      <c r="B13" s="6">
        <f t="shared" si="0"/>
        <v>42.94737613678055</v>
      </c>
      <c r="C13" s="9"/>
      <c r="D13" s="7">
        <v>1</v>
      </c>
      <c r="E13" s="8">
        <f>D13*D55</f>
        <v>11.571428571428571</v>
      </c>
      <c r="F13" s="9"/>
      <c r="G13" s="7"/>
      <c r="H13" s="8">
        <f>G13*G55</f>
        <v>0</v>
      </c>
      <c r="I13" s="9"/>
      <c r="J13" s="7"/>
      <c r="K13" s="8">
        <f>J13*J55</f>
        <v>0</v>
      </c>
      <c r="L13" s="9"/>
      <c r="M13" s="7"/>
      <c r="N13" s="8">
        <f>M13*M55</f>
        <v>0</v>
      </c>
      <c r="O13" s="6">
        <v>54.51880470820912</v>
      </c>
    </row>
    <row r="14" spans="1:15" ht="14.25">
      <c r="A14" s="5" t="s">
        <v>501</v>
      </c>
      <c r="B14" s="6">
        <f t="shared" si="0"/>
        <v>-70.14425898750957</v>
      </c>
      <c r="C14" s="9">
        <v>-40</v>
      </c>
      <c r="D14" s="7"/>
      <c r="E14" s="8">
        <f>D14*D55</f>
        <v>0</v>
      </c>
      <c r="F14" s="9"/>
      <c r="G14" s="7"/>
      <c r="H14" s="8">
        <f>G14*G55</f>
        <v>0</v>
      </c>
      <c r="I14" s="9"/>
      <c r="J14" s="7"/>
      <c r="K14" s="8">
        <f>J14*J55</f>
        <v>0</v>
      </c>
      <c r="L14" s="9"/>
      <c r="M14" s="7"/>
      <c r="N14" s="8">
        <f>M14*M55</f>
        <v>0</v>
      </c>
      <c r="O14" s="6">
        <v>-30.14425898750958</v>
      </c>
    </row>
    <row r="15" spans="1:15" ht="14.25">
      <c r="A15" s="5" t="s">
        <v>502</v>
      </c>
      <c r="B15" s="6">
        <f t="shared" si="0"/>
        <v>9.637653906442395</v>
      </c>
      <c r="C15" s="9"/>
      <c r="D15" s="7"/>
      <c r="E15" s="8">
        <f>D15*D55</f>
        <v>0</v>
      </c>
      <c r="F15" s="9"/>
      <c r="G15" s="7"/>
      <c r="H15" s="8">
        <f>G15*G55</f>
        <v>0</v>
      </c>
      <c r="I15" s="9"/>
      <c r="J15" s="7"/>
      <c r="K15" s="8">
        <f>J15*J55</f>
        <v>0</v>
      </c>
      <c r="L15" s="9"/>
      <c r="M15" s="7"/>
      <c r="N15" s="8">
        <f>M15*M55</f>
        <v>0</v>
      </c>
      <c r="O15" s="6">
        <v>9.637653906442395</v>
      </c>
    </row>
    <row r="16" spans="1:15" ht="14.25">
      <c r="A16" s="5" t="s">
        <v>503</v>
      </c>
      <c r="B16" s="6">
        <f t="shared" si="0"/>
        <v>16.339716304359143</v>
      </c>
      <c r="C16" s="9"/>
      <c r="D16" s="7"/>
      <c r="E16" s="8">
        <f>D16*D55</f>
        <v>0</v>
      </c>
      <c r="F16" s="9"/>
      <c r="G16" s="7"/>
      <c r="H16" s="8">
        <f>G16*G55</f>
        <v>0</v>
      </c>
      <c r="I16" s="9"/>
      <c r="J16" s="7"/>
      <c r="K16" s="8">
        <f>J16*J55</f>
        <v>0</v>
      </c>
      <c r="L16" s="9"/>
      <c r="M16" s="7"/>
      <c r="N16" s="8">
        <f>M16*M55</f>
        <v>0</v>
      </c>
      <c r="O16" s="6">
        <v>16.339716304359143</v>
      </c>
    </row>
    <row r="17" spans="1:15" ht="14.25">
      <c r="A17" s="5" t="s">
        <v>504</v>
      </c>
      <c r="B17" s="6">
        <f t="shared" si="0"/>
        <v>-9.996853925272113</v>
      </c>
      <c r="C17" s="9"/>
      <c r="D17" s="7"/>
      <c r="E17" s="8">
        <f>D17*D55</f>
        <v>0</v>
      </c>
      <c r="F17" s="9"/>
      <c r="G17" s="7"/>
      <c r="H17" s="8">
        <f>G17*G55</f>
        <v>0</v>
      </c>
      <c r="I17" s="9"/>
      <c r="J17" s="7"/>
      <c r="K17" s="8">
        <f>J17*J55</f>
        <v>0</v>
      </c>
      <c r="L17" s="9"/>
      <c r="M17" s="7"/>
      <c r="N17" s="8">
        <f>M17*M55</f>
        <v>0</v>
      </c>
      <c r="O17" s="6">
        <v>-9.996853925272113</v>
      </c>
    </row>
    <row r="18" spans="1:15" ht="14.25">
      <c r="A18" s="5" t="s">
        <v>505</v>
      </c>
      <c r="B18" s="6">
        <f t="shared" si="0"/>
        <v>-47.113080776393716</v>
      </c>
      <c r="C18" s="9"/>
      <c r="D18" s="7"/>
      <c r="E18" s="8">
        <f>D18*D55</f>
        <v>0</v>
      </c>
      <c r="F18" s="9"/>
      <c r="G18" s="7"/>
      <c r="H18" s="8">
        <f>G18*G55</f>
        <v>0</v>
      </c>
      <c r="I18" s="9"/>
      <c r="J18" s="7"/>
      <c r="K18" s="8">
        <f>J18*J55</f>
        <v>0</v>
      </c>
      <c r="L18" s="9"/>
      <c r="M18" s="7"/>
      <c r="N18" s="8">
        <f>M18*M55</f>
        <v>0</v>
      </c>
      <c r="O18" s="6">
        <v>-47.113080776393716</v>
      </c>
    </row>
    <row r="19" spans="1:15" ht="14.25">
      <c r="A19" s="5" t="s">
        <v>506</v>
      </c>
      <c r="B19" s="6">
        <f t="shared" si="0"/>
        <v>51.37797400649909</v>
      </c>
      <c r="C19" s="9"/>
      <c r="D19" s="7"/>
      <c r="E19" s="8">
        <f>D19*D55</f>
        <v>0</v>
      </c>
      <c r="F19" s="9"/>
      <c r="G19" s="7"/>
      <c r="H19" s="8">
        <f>G19*G55</f>
        <v>0</v>
      </c>
      <c r="I19" s="9"/>
      <c r="J19" s="7"/>
      <c r="K19" s="8">
        <f>J19*J55</f>
        <v>0</v>
      </c>
      <c r="L19" s="9"/>
      <c r="M19" s="7"/>
      <c r="N19" s="8">
        <f>M19*M55</f>
        <v>0</v>
      </c>
      <c r="O19" s="6">
        <v>51.37797400649909</v>
      </c>
    </row>
    <row r="20" spans="1:15" ht="14.25">
      <c r="A20" s="5" t="s">
        <v>507</v>
      </c>
      <c r="B20" s="6">
        <f t="shared" si="0"/>
        <v>224.80376469230052</v>
      </c>
      <c r="C20" s="9"/>
      <c r="D20" s="7">
        <v>1</v>
      </c>
      <c r="E20" s="8">
        <f>D20*D55</f>
        <v>11.571428571428571</v>
      </c>
      <c r="F20" s="9"/>
      <c r="G20" s="7"/>
      <c r="H20" s="8">
        <f>G20*G55</f>
        <v>0</v>
      </c>
      <c r="I20" s="9"/>
      <c r="J20" s="7"/>
      <c r="K20" s="8">
        <f>J20*J55</f>
        <v>0</v>
      </c>
      <c r="L20" s="9"/>
      <c r="M20" s="7"/>
      <c r="N20" s="8">
        <f>M20*M55</f>
        <v>0</v>
      </c>
      <c r="O20" s="6">
        <v>236.3751932637291</v>
      </c>
    </row>
    <row r="21" spans="1:15" ht="14.25">
      <c r="A21" s="5" t="s">
        <v>508</v>
      </c>
      <c r="B21" s="6">
        <f t="shared" si="0"/>
        <v>11.053656851851024</v>
      </c>
      <c r="C21" s="9"/>
      <c r="D21" s="7"/>
      <c r="E21" s="8">
        <f>D21*D55</f>
        <v>0</v>
      </c>
      <c r="F21" s="9"/>
      <c r="G21" s="7"/>
      <c r="H21" s="8">
        <f>G21*G55</f>
        <v>0</v>
      </c>
      <c r="I21" s="9"/>
      <c r="J21" s="7"/>
      <c r="K21" s="8">
        <f>J21*J55</f>
        <v>0</v>
      </c>
      <c r="L21" s="9"/>
      <c r="M21" s="7"/>
      <c r="N21" s="8">
        <f>M21*M55</f>
        <v>0</v>
      </c>
      <c r="O21" s="6">
        <v>11.053656851851024</v>
      </c>
    </row>
    <row r="22" spans="1:15" ht="14.25">
      <c r="A22" s="5" t="s">
        <v>509</v>
      </c>
      <c r="B22" s="6">
        <f t="shared" si="0"/>
        <v>870.2665880699603</v>
      </c>
      <c r="C22" s="9">
        <v>380</v>
      </c>
      <c r="D22" s="7">
        <v>1</v>
      </c>
      <c r="E22" s="8">
        <f>D22*D55</f>
        <v>11.571428571428571</v>
      </c>
      <c r="F22" s="9"/>
      <c r="G22" s="7"/>
      <c r="H22" s="8">
        <f>G22*G55</f>
        <v>0</v>
      </c>
      <c r="I22" s="9"/>
      <c r="J22" s="7"/>
      <c r="K22" s="8">
        <f>J22*J55</f>
        <v>0</v>
      </c>
      <c r="L22" s="9"/>
      <c r="M22" s="7"/>
      <c r="N22" s="8">
        <f>M22*M55</f>
        <v>0</v>
      </c>
      <c r="O22" s="6">
        <v>501.83801664138895</v>
      </c>
    </row>
    <row r="23" spans="1:15" ht="14.25">
      <c r="A23" s="5" t="s">
        <v>545</v>
      </c>
      <c r="B23" s="6">
        <f t="shared" si="0"/>
        <v>-50.37202931571352</v>
      </c>
      <c r="C23" s="9">
        <v>-40</v>
      </c>
      <c r="D23" s="7">
        <v>1</v>
      </c>
      <c r="E23" s="8">
        <f>D23*D55</f>
        <v>11.571428571428571</v>
      </c>
      <c r="F23" s="9"/>
      <c r="G23" s="7"/>
      <c r="H23" s="8">
        <f>G23*G55</f>
        <v>0</v>
      </c>
      <c r="I23" s="9"/>
      <c r="J23" s="7"/>
      <c r="K23" s="8">
        <f>J23*J55</f>
        <v>0</v>
      </c>
      <c r="L23" s="9"/>
      <c r="M23" s="7"/>
      <c r="N23" s="8">
        <f>M23*M55</f>
        <v>0</v>
      </c>
      <c r="O23" s="6">
        <v>1.1993992557150506</v>
      </c>
    </row>
    <row r="24" spans="1:15" ht="14.25">
      <c r="A24" s="5" t="s">
        <v>510</v>
      </c>
      <c r="B24" s="6">
        <f t="shared" si="0"/>
        <v>219.86802757984447</v>
      </c>
      <c r="C24" s="9">
        <v>-40</v>
      </c>
      <c r="D24" s="7">
        <v>1</v>
      </c>
      <c r="E24" s="8">
        <f>D24*D55</f>
        <v>11.571428571428571</v>
      </c>
      <c r="F24" s="9"/>
      <c r="G24" s="7"/>
      <c r="H24" s="8">
        <f>G24*G55</f>
        <v>0</v>
      </c>
      <c r="I24" s="9"/>
      <c r="J24" s="7"/>
      <c r="K24" s="8">
        <f>J24*J55</f>
        <v>0</v>
      </c>
      <c r="L24" s="9"/>
      <c r="M24" s="7"/>
      <c r="N24" s="8">
        <f>M24*M55</f>
        <v>0</v>
      </c>
      <c r="O24" s="6">
        <v>271.439456151273</v>
      </c>
    </row>
    <row r="25" spans="1:15" ht="14.25">
      <c r="A25" s="5" t="s">
        <v>511</v>
      </c>
      <c r="B25" s="6">
        <f t="shared" si="0"/>
        <v>57.17730130570861</v>
      </c>
      <c r="C25" s="9"/>
      <c r="D25" s="7"/>
      <c r="E25" s="8">
        <f>D25*D55</f>
        <v>0</v>
      </c>
      <c r="F25" s="9"/>
      <c r="G25" s="7"/>
      <c r="H25" s="8">
        <f>G25*G55</f>
        <v>0</v>
      </c>
      <c r="I25" s="9"/>
      <c r="J25" s="7"/>
      <c r="K25" s="8">
        <f>J25*J55</f>
        <v>0</v>
      </c>
      <c r="L25" s="9"/>
      <c r="M25" s="7"/>
      <c r="N25" s="8">
        <f>M25*M55</f>
        <v>0</v>
      </c>
      <c r="O25" s="6">
        <v>57.17730130570861</v>
      </c>
    </row>
    <row r="26" spans="1:15" ht="14.25">
      <c r="A26" s="5" t="s">
        <v>512</v>
      </c>
      <c r="B26" s="6">
        <f t="shared" si="0"/>
        <v>-5.790074659639867</v>
      </c>
      <c r="C26" s="9"/>
      <c r="D26" s="7"/>
      <c r="E26" s="8">
        <f>D26*D55</f>
        <v>0</v>
      </c>
      <c r="F26" s="9"/>
      <c r="G26" s="7"/>
      <c r="H26" s="8">
        <f>G26*G55</f>
        <v>0</v>
      </c>
      <c r="I26" s="9"/>
      <c r="J26" s="7"/>
      <c r="K26" s="8">
        <f>J26*J55</f>
        <v>0</v>
      </c>
      <c r="L26" s="9"/>
      <c r="M26" s="7"/>
      <c r="N26" s="8">
        <f>M26*M55</f>
        <v>0</v>
      </c>
      <c r="O26" s="6">
        <v>-5.790074659639867</v>
      </c>
    </row>
    <row r="27" spans="1:15" ht="14.25">
      <c r="A27" s="5" t="s">
        <v>513</v>
      </c>
      <c r="B27" s="6">
        <f t="shared" si="0"/>
        <v>-107.64419685168744</v>
      </c>
      <c r="C27" s="9">
        <v>-60</v>
      </c>
      <c r="D27" s="7">
        <v>1</v>
      </c>
      <c r="E27" s="8">
        <f>D27*D55</f>
        <v>11.571428571428571</v>
      </c>
      <c r="F27" s="9"/>
      <c r="G27" s="7"/>
      <c r="H27" s="8">
        <f>G27*G55</f>
        <v>0</v>
      </c>
      <c r="I27" s="9"/>
      <c r="J27" s="7"/>
      <c r="K27" s="8">
        <f>J27*J55</f>
        <v>0</v>
      </c>
      <c r="L27" s="9"/>
      <c r="M27" s="7"/>
      <c r="N27" s="8">
        <f>M27*M55</f>
        <v>0</v>
      </c>
      <c r="O27" s="6">
        <v>-36.07276828025888</v>
      </c>
    </row>
    <row r="28" spans="1:15" ht="14.25">
      <c r="A28" s="5" t="s">
        <v>514</v>
      </c>
      <c r="B28" s="6">
        <f t="shared" si="0"/>
        <v>93.52630869453046</v>
      </c>
      <c r="C28" s="9"/>
      <c r="D28" s="7"/>
      <c r="E28" s="8">
        <f>D28*D55</f>
        <v>0</v>
      </c>
      <c r="F28" s="9"/>
      <c r="G28" s="7"/>
      <c r="H28" s="8">
        <f>G28*G55</f>
        <v>0</v>
      </c>
      <c r="I28" s="9"/>
      <c r="J28" s="7"/>
      <c r="K28" s="8">
        <f>J28*J55</f>
        <v>0</v>
      </c>
      <c r="L28" s="9"/>
      <c r="M28" s="7"/>
      <c r="N28" s="8">
        <f>M28*M55</f>
        <v>0</v>
      </c>
      <c r="O28" s="6">
        <v>93.52630869453046</v>
      </c>
    </row>
    <row r="29" spans="1:15" ht="14.25">
      <c r="A29" s="5" t="s">
        <v>515</v>
      </c>
      <c r="B29" s="6">
        <f t="shared" si="0"/>
        <v>55.077053538017736</v>
      </c>
      <c r="C29" s="9"/>
      <c r="D29" s="7"/>
      <c r="E29" s="8">
        <f>D29*D55</f>
        <v>0</v>
      </c>
      <c r="F29" s="9"/>
      <c r="G29" s="7"/>
      <c r="H29" s="8">
        <f>G29*G55</f>
        <v>0</v>
      </c>
      <c r="I29" s="9"/>
      <c r="J29" s="7"/>
      <c r="K29" s="8">
        <f>J29*J55</f>
        <v>0</v>
      </c>
      <c r="L29" s="9"/>
      <c r="M29" s="7"/>
      <c r="N29" s="8">
        <f>M29*M55</f>
        <v>0</v>
      </c>
      <c r="O29" s="6">
        <v>55.077053538017736</v>
      </c>
    </row>
    <row r="30" spans="1:15" ht="14.25">
      <c r="A30" s="5" t="s">
        <v>516</v>
      </c>
      <c r="B30" s="6">
        <f t="shared" si="0"/>
        <v>29.995781238360877</v>
      </c>
      <c r="C30" s="9"/>
      <c r="D30" s="7"/>
      <c r="E30" s="8">
        <f>D30*D55</f>
        <v>0</v>
      </c>
      <c r="F30" s="9"/>
      <c r="G30" s="7"/>
      <c r="H30" s="8">
        <f>G30*G55</f>
        <v>0</v>
      </c>
      <c r="I30" s="9"/>
      <c r="J30" s="7"/>
      <c r="K30" s="8">
        <f>J30*J55</f>
        <v>0</v>
      </c>
      <c r="L30" s="9"/>
      <c r="M30" s="7"/>
      <c r="N30" s="8">
        <f>M30*M55</f>
        <v>0</v>
      </c>
      <c r="O30" s="6">
        <v>29.995781238360877</v>
      </c>
    </row>
    <row r="31" spans="1:16" ht="14.25">
      <c r="A31" s="5" t="s">
        <v>517</v>
      </c>
      <c r="B31" s="6">
        <f t="shared" si="0"/>
        <v>39.2</v>
      </c>
      <c r="C31" s="9"/>
      <c r="D31" s="7"/>
      <c r="E31" s="8">
        <f>D31*D55</f>
        <v>0</v>
      </c>
      <c r="F31" s="9"/>
      <c r="G31" s="7"/>
      <c r="H31" s="8">
        <f>G31*G55</f>
        <v>0</v>
      </c>
      <c r="I31" s="9"/>
      <c r="J31" s="7"/>
      <c r="K31" s="8">
        <f>J31*J55</f>
        <v>0</v>
      </c>
      <c r="L31" s="9"/>
      <c r="M31" s="7"/>
      <c r="N31" s="8">
        <f>M31*M55</f>
        <v>0</v>
      </c>
      <c r="O31" s="6">
        <v>39.2</v>
      </c>
      <c r="P31"/>
    </row>
    <row r="32" spans="1:15" ht="14.25">
      <c r="A32" s="5" t="s">
        <v>518</v>
      </c>
      <c r="B32" s="6">
        <f t="shared" si="0"/>
        <v>-21.223436950618904</v>
      </c>
      <c r="C32" s="9"/>
      <c r="D32" s="7">
        <v>1</v>
      </c>
      <c r="E32" s="8">
        <f>D32*D55</f>
        <v>11.571428571428571</v>
      </c>
      <c r="F32" s="9"/>
      <c r="G32" s="7"/>
      <c r="H32" s="8">
        <f>G32*G55</f>
        <v>0</v>
      </c>
      <c r="I32" s="9"/>
      <c r="J32" s="7"/>
      <c r="K32" s="8">
        <f>J32*J55</f>
        <v>0</v>
      </c>
      <c r="L32" s="9"/>
      <c r="M32" s="7"/>
      <c r="N32" s="8">
        <f>M32*M55</f>
        <v>0</v>
      </c>
      <c r="O32" s="6">
        <v>-9.652008379190335</v>
      </c>
    </row>
    <row r="33" spans="1:15" ht="14.25">
      <c r="A33" s="5" t="s">
        <v>519</v>
      </c>
      <c r="B33" s="6">
        <f t="shared" si="0"/>
        <v>64.071693015475</v>
      </c>
      <c r="C33" s="9"/>
      <c r="D33" s="7"/>
      <c r="E33" s="8">
        <f>D33*D55</f>
        <v>0</v>
      </c>
      <c r="F33" s="9"/>
      <c r="G33" s="7"/>
      <c r="H33" s="8">
        <f>G33*G55</f>
        <v>0</v>
      </c>
      <c r="I33" s="9"/>
      <c r="J33" s="7"/>
      <c r="K33" s="8">
        <f>J33*J55</f>
        <v>0</v>
      </c>
      <c r="L33" s="9"/>
      <c r="M33" s="7"/>
      <c r="N33" s="8">
        <f>M33*M55</f>
        <v>0</v>
      </c>
      <c r="O33" s="6">
        <v>64.071693015475</v>
      </c>
    </row>
    <row r="34" spans="1:15" ht="14.25">
      <c r="A34" s="5" t="s">
        <v>520</v>
      </c>
      <c r="B34" s="6">
        <f t="shared" si="0"/>
        <v>-8.762274102733777</v>
      </c>
      <c r="C34" s="9"/>
      <c r="D34" s="7"/>
      <c r="E34" s="8">
        <f>D34*D55</f>
        <v>0</v>
      </c>
      <c r="F34" s="9"/>
      <c r="G34" s="7"/>
      <c r="H34" s="8">
        <f>G34*G55</f>
        <v>0</v>
      </c>
      <c r="I34" s="9"/>
      <c r="J34" s="7"/>
      <c r="K34" s="8">
        <f>J34*J55</f>
        <v>0</v>
      </c>
      <c r="L34" s="9"/>
      <c r="M34" s="7"/>
      <c r="N34" s="8">
        <f>M34*M55</f>
        <v>0</v>
      </c>
      <c r="O34" s="6">
        <v>-8.762274102733777</v>
      </c>
    </row>
    <row r="35" spans="1:15" ht="14.25">
      <c r="A35" s="5" t="s">
        <v>521</v>
      </c>
      <c r="B35" s="6">
        <f aca="true" t="shared" si="1" ref="B35:B53">C35-E35+F35-H35+I35-K35+L35-N35+O35</f>
        <v>36.53333333333333</v>
      </c>
      <c r="C35" s="9"/>
      <c r="D35" s="7"/>
      <c r="E35" s="8">
        <f>D35*D55</f>
        <v>0</v>
      </c>
      <c r="F35" s="9"/>
      <c r="G35" s="7"/>
      <c r="H35" s="8">
        <f>G35*G55</f>
        <v>0</v>
      </c>
      <c r="I35" s="9"/>
      <c r="J35" s="7"/>
      <c r="K35" s="8">
        <f>J35*J55</f>
        <v>0</v>
      </c>
      <c r="L35" s="9"/>
      <c r="M35" s="7"/>
      <c r="N35" s="8">
        <f>M35*M55</f>
        <v>0</v>
      </c>
      <c r="O35" s="6">
        <v>36.53333333333333</v>
      </c>
    </row>
    <row r="36" spans="1:15" ht="14.25">
      <c r="A36" s="5" t="s">
        <v>522</v>
      </c>
      <c r="B36" s="6">
        <f t="shared" si="1"/>
        <v>89.99840588666181</v>
      </c>
      <c r="C36" s="9"/>
      <c r="D36" s="7"/>
      <c r="E36" s="8">
        <f>D36*D55</f>
        <v>0</v>
      </c>
      <c r="F36" s="9"/>
      <c r="G36" s="7"/>
      <c r="H36" s="8">
        <f>G36*G55</f>
        <v>0</v>
      </c>
      <c r="I36" s="9"/>
      <c r="J36" s="7"/>
      <c r="K36" s="8">
        <f>J36*J55</f>
        <v>0</v>
      </c>
      <c r="L36" s="9"/>
      <c r="M36" s="7"/>
      <c r="N36" s="8">
        <f>M36*M55</f>
        <v>0</v>
      </c>
      <c r="O36" s="6">
        <v>89.99840588666181</v>
      </c>
    </row>
    <row r="37" spans="1:15" ht="14.25">
      <c r="A37" s="5" t="s">
        <v>523</v>
      </c>
      <c r="B37" s="6">
        <f t="shared" si="1"/>
        <v>41.788900834696975</v>
      </c>
      <c r="C37" s="9"/>
      <c r="D37" s="7"/>
      <c r="E37" s="8">
        <f>D37*D55</f>
        <v>0</v>
      </c>
      <c r="F37" s="9"/>
      <c r="G37" s="7"/>
      <c r="H37" s="8">
        <f>G37*G55</f>
        <v>0</v>
      </c>
      <c r="I37" s="9"/>
      <c r="J37" s="7"/>
      <c r="K37" s="8">
        <f>J37*J55</f>
        <v>0</v>
      </c>
      <c r="L37" s="9"/>
      <c r="M37" s="7"/>
      <c r="N37" s="8">
        <f>M37*M55</f>
        <v>0</v>
      </c>
      <c r="O37" s="6">
        <v>41.788900834696975</v>
      </c>
    </row>
    <row r="38" spans="1:15" ht="14.25">
      <c r="A38" s="5" t="s">
        <v>524</v>
      </c>
      <c r="B38" s="6">
        <f t="shared" si="1"/>
        <v>276.1626421746109</v>
      </c>
      <c r="C38" s="9">
        <v>-40</v>
      </c>
      <c r="D38" s="7"/>
      <c r="E38" s="8">
        <f>D38*D55</f>
        <v>0</v>
      </c>
      <c r="F38" s="9"/>
      <c r="G38" s="7"/>
      <c r="H38" s="8">
        <f>G38*G55</f>
        <v>0</v>
      </c>
      <c r="I38" s="9"/>
      <c r="J38" s="7"/>
      <c r="K38" s="8">
        <f>J38*J55</f>
        <v>0</v>
      </c>
      <c r="L38" s="9"/>
      <c r="M38" s="7"/>
      <c r="N38" s="8">
        <f>M38*M55</f>
        <v>0</v>
      </c>
      <c r="O38" s="6">
        <v>316.1626421746109</v>
      </c>
    </row>
    <row r="39" spans="1:15" ht="14.25">
      <c r="A39" s="5" t="s">
        <v>525</v>
      </c>
      <c r="B39" s="6">
        <f t="shared" si="1"/>
        <v>-179.15212673417375</v>
      </c>
      <c r="C39" s="9">
        <v>-40</v>
      </c>
      <c r="D39" s="7">
        <v>1</v>
      </c>
      <c r="E39" s="8">
        <f>D39*D55</f>
        <v>11.571428571428571</v>
      </c>
      <c r="F39" s="9"/>
      <c r="G39" s="7"/>
      <c r="H39" s="8">
        <f>G39*G55</f>
        <v>0</v>
      </c>
      <c r="I39" s="9"/>
      <c r="J39" s="7"/>
      <c r="K39" s="8">
        <f>J39*J55</f>
        <v>0</v>
      </c>
      <c r="L39" s="9"/>
      <c r="M39" s="7"/>
      <c r="N39" s="8">
        <f>M39*M55</f>
        <v>0</v>
      </c>
      <c r="O39" s="6">
        <v>-127.58069816274518</v>
      </c>
    </row>
    <row r="40" spans="1:15" ht="14.25">
      <c r="A40" s="5" t="s">
        <v>526</v>
      </c>
      <c r="B40" s="6">
        <f t="shared" si="1"/>
        <v>353.04525883851466</v>
      </c>
      <c r="C40" s="9"/>
      <c r="D40" s="7">
        <v>1</v>
      </c>
      <c r="E40" s="8">
        <f>D40*D55</f>
        <v>11.571428571428571</v>
      </c>
      <c r="F40" s="9"/>
      <c r="G40" s="7"/>
      <c r="H40" s="8">
        <f>G40*G55</f>
        <v>0</v>
      </c>
      <c r="I40" s="9"/>
      <c r="J40" s="7"/>
      <c r="K40" s="8">
        <f>J40*J55</f>
        <v>0</v>
      </c>
      <c r="L40" s="9"/>
      <c r="M40" s="7"/>
      <c r="N40" s="8">
        <f>M40*M55</f>
        <v>0</v>
      </c>
      <c r="O40" s="6">
        <v>364.6166874099432</v>
      </c>
    </row>
    <row r="41" spans="1:15" ht="14.25">
      <c r="A41" s="5" t="s">
        <v>527</v>
      </c>
      <c r="B41" s="6">
        <f t="shared" si="1"/>
        <v>187.34865208980375</v>
      </c>
      <c r="C41" s="9">
        <v>-20</v>
      </c>
      <c r="D41" s="7">
        <v>1</v>
      </c>
      <c r="E41" s="8">
        <f>D41*D55</f>
        <v>11.571428571428571</v>
      </c>
      <c r="F41" s="9"/>
      <c r="G41" s="7"/>
      <c r="H41" s="8">
        <f>G41*G55</f>
        <v>0</v>
      </c>
      <c r="I41" s="9"/>
      <c r="J41" s="7"/>
      <c r="K41" s="8">
        <f>J41*J55</f>
        <v>0</v>
      </c>
      <c r="L41" s="9"/>
      <c r="M41" s="7"/>
      <c r="N41" s="8">
        <f>M41*M55</f>
        <v>0</v>
      </c>
      <c r="O41" s="6">
        <v>218.9200806612323</v>
      </c>
    </row>
    <row r="42" spans="1:15" ht="14.25">
      <c r="A42" s="5" t="s">
        <v>528</v>
      </c>
      <c r="B42" s="6">
        <f t="shared" si="1"/>
        <v>-54.5833257844739</v>
      </c>
      <c r="C42" s="9">
        <v>-40</v>
      </c>
      <c r="D42" s="7">
        <v>1</v>
      </c>
      <c r="E42" s="8">
        <f>D42*D55</f>
        <v>11.571428571428571</v>
      </c>
      <c r="F42" s="9"/>
      <c r="G42" s="7"/>
      <c r="H42" s="8">
        <f>G42*G55</f>
        <v>0</v>
      </c>
      <c r="I42" s="9"/>
      <c r="J42" s="7"/>
      <c r="K42" s="8">
        <f>J42*J55</f>
        <v>0</v>
      </c>
      <c r="L42" s="9"/>
      <c r="M42" s="7"/>
      <c r="N42" s="8">
        <f>M42*M55</f>
        <v>0</v>
      </c>
      <c r="O42" s="6">
        <v>-3.01189721304533</v>
      </c>
    </row>
    <row r="43" spans="1:15" ht="14.25">
      <c r="A43" s="5" t="s">
        <v>529</v>
      </c>
      <c r="B43" s="6">
        <f t="shared" si="1"/>
        <v>54.732491223616364</v>
      </c>
      <c r="C43" s="9">
        <v>-40</v>
      </c>
      <c r="D43" s="7">
        <v>1</v>
      </c>
      <c r="E43" s="8">
        <f>D43*D55</f>
        <v>11.571428571428571</v>
      </c>
      <c r="F43" s="9"/>
      <c r="G43" s="7"/>
      <c r="H43" s="8">
        <f>G43*G55</f>
        <v>0</v>
      </c>
      <c r="I43" s="9"/>
      <c r="J43" s="7"/>
      <c r="K43" s="8">
        <f>J43*J55</f>
        <v>0</v>
      </c>
      <c r="L43" s="9"/>
      <c r="M43" s="7"/>
      <c r="N43" s="8">
        <f>M43*M55</f>
        <v>0</v>
      </c>
      <c r="O43" s="6">
        <v>106.30391979504493</v>
      </c>
    </row>
    <row r="44" spans="1:15" ht="14.25">
      <c r="A44" s="5" t="s">
        <v>530</v>
      </c>
      <c r="B44" s="6">
        <f t="shared" si="1"/>
        <v>94.1920634920635</v>
      </c>
      <c r="C44" s="9"/>
      <c r="D44" s="7"/>
      <c r="E44" s="8">
        <f>D44*D55</f>
        <v>0</v>
      </c>
      <c r="F44" s="9"/>
      <c r="G44" s="7"/>
      <c r="H44" s="8">
        <f>G44*G55</f>
        <v>0</v>
      </c>
      <c r="I44" s="9"/>
      <c r="J44" s="7"/>
      <c r="K44" s="8">
        <f>J44*J55</f>
        <v>0</v>
      </c>
      <c r="L44" s="9"/>
      <c r="M44" s="7"/>
      <c r="N44" s="8">
        <f>M44*M55</f>
        <v>0</v>
      </c>
      <c r="O44" s="6">
        <v>94.1920634920635</v>
      </c>
    </row>
    <row r="45" spans="1:16" ht="14.25">
      <c r="A45" s="5" t="s">
        <v>531</v>
      </c>
      <c r="B45" s="6">
        <f t="shared" si="1"/>
        <v>94.3658029723974</v>
      </c>
      <c r="C45" s="9">
        <v>100</v>
      </c>
      <c r="D45" s="7">
        <v>1</v>
      </c>
      <c r="E45" s="8">
        <f>D45*D55</f>
        <v>11.571428571428571</v>
      </c>
      <c r="F45" s="9"/>
      <c r="G45" s="7"/>
      <c r="H45" s="8">
        <f>G45*G55</f>
        <v>0</v>
      </c>
      <c r="I45" s="9"/>
      <c r="J45" s="7"/>
      <c r="K45" s="8">
        <f>J45*J55</f>
        <v>0</v>
      </c>
      <c r="L45" s="9"/>
      <c r="M45" s="7"/>
      <c r="N45" s="8">
        <f>M45*M55</f>
        <v>0</v>
      </c>
      <c r="O45" s="6">
        <v>5.93723154382598</v>
      </c>
      <c r="P45"/>
    </row>
    <row r="46" spans="1:15" ht="14.25">
      <c r="A46" s="5" t="s">
        <v>532</v>
      </c>
      <c r="B46" s="6">
        <f t="shared" si="1"/>
        <v>29.713894711202542</v>
      </c>
      <c r="C46" s="9"/>
      <c r="D46" s="7"/>
      <c r="E46" s="8">
        <f>D46*D55</f>
        <v>0</v>
      </c>
      <c r="F46" s="9"/>
      <c r="G46" s="7"/>
      <c r="H46" s="8">
        <f>G46*G55</f>
        <v>0</v>
      </c>
      <c r="I46" s="9"/>
      <c r="J46" s="7"/>
      <c r="K46" s="8">
        <f>J46*J55</f>
        <v>0</v>
      </c>
      <c r="L46" s="9"/>
      <c r="M46" s="7"/>
      <c r="N46" s="8">
        <f>M46*M55</f>
        <v>0</v>
      </c>
      <c r="O46" s="6">
        <v>29.713894711202542</v>
      </c>
    </row>
    <row r="47" spans="1:19" ht="14.25">
      <c r="A47" s="5" t="s">
        <v>533</v>
      </c>
      <c r="B47" s="6">
        <f t="shared" si="1"/>
        <v>11.390361365806992</v>
      </c>
      <c r="C47" s="9"/>
      <c r="D47" s="7"/>
      <c r="E47" s="8">
        <f>D47*D55</f>
        <v>0</v>
      </c>
      <c r="F47" s="9"/>
      <c r="G47" s="7"/>
      <c r="H47" s="8">
        <f>G47*G55</f>
        <v>0</v>
      </c>
      <c r="I47" s="9"/>
      <c r="J47" s="7"/>
      <c r="K47" s="8">
        <f>J47*J55</f>
        <v>0</v>
      </c>
      <c r="L47" s="9"/>
      <c r="M47" s="7"/>
      <c r="N47" s="8">
        <f>M47*M55</f>
        <v>0</v>
      </c>
      <c r="O47" s="6">
        <v>11.390361365806992</v>
      </c>
      <c r="P47" s="7"/>
      <c r="Q47" s="8"/>
      <c r="R47" s="6"/>
      <c r="S47" s="1"/>
    </row>
    <row r="48" spans="1:15" ht="14.25">
      <c r="A48" s="5" t="s">
        <v>534</v>
      </c>
      <c r="B48" s="6">
        <f t="shared" si="1"/>
        <v>28.71014435545385</v>
      </c>
      <c r="C48" s="9"/>
      <c r="D48" s="7"/>
      <c r="E48" s="8">
        <f>D48*D55</f>
        <v>0</v>
      </c>
      <c r="F48" s="9"/>
      <c r="G48" s="7"/>
      <c r="H48" s="8">
        <f>G48*G55</f>
        <v>0</v>
      </c>
      <c r="I48" s="9"/>
      <c r="J48" s="7"/>
      <c r="K48" s="8">
        <f>J48*J55</f>
        <v>0</v>
      </c>
      <c r="L48" s="9"/>
      <c r="M48" s="7"/>
      <c r="N48" s="8">
        <f>M48*M55</f>
        <v>0</v>
      </c>
      <c r="O48" s="6">
        <v>28.71014435545385</v>
      </c>
    </row>
    <row r="49" spans="1:15" ht="14.25">
      <c r="A49" s="5" t="s">
        <v>535</v>
      </c>
      <c r="B49" s="6">
        <f t="shared" si="1"/>
        <v>29.998412698412693</v>
      </c>
      <c r="C49" s="9"/>
      <c r="D49" s="7"/>
      <c r="E49" s="8">
        <f>D49*D55</f>
        <v>0</v>
      </c>
      <c r="F49" s="9"/>
      <c r="G49" s="7"/>
      <c r="H49" s="8">
        <f>G49*G55</f>
        <v>0</v>
      </c>
      <c r="I49" s="9"/>
      <c r="J49" s="7"/>
      <c r="K49" s="8">
        <f>J49*J55</f>
        <v>0</v>
      </c>
      <c r="L49" s="9"/>
      <c r="M49" s="7"/>
      <c r="N49" s="8">
        <f>M49*M55</f>
        <v>0</v>
      </c>
      <c r="O49" s="6">
        <v>29.998412698412693</v>
      </c>
    </row>
    <row r="50" spans="1:15" ht="14.25">
      <c r="A50" s="5" t="s">
        <v>536</v>
      </c>
      <c r="B50" s="6">
        <f t="shared" si="1"/>
        <v>-0.0025567251461904306</v>
      </c>
      <c r="C50" s="9"/>
      <c r="D50" s="7"/>
      <c r="E50" s="8">
        <f>D50*D55</f>
        <v>0</v>
      </c>
      <c r="F50" s="9"/>
      <c r="G50" s="7"/>
      <c r="H50" s="8">
        <f>G50*G55</f>
        <v>0</v>
      </c>
      <c r="I50" s="9"/>
      <c r="J50" s="7"/>
      <c r="K50" s="8">
        <f>J50*J55</f>
        <v>0</v>
      </c>
      <c r="L50" s="9"/>
      <c r="M50" s="7"/>
      <c r="N50" s="8">
        <f>M50*M55</f>
        <v>0</v>
      </c>
      <c r="O50" s="6">
        <v>-0.0025567251461904306</v>
      </c>
    </row>
    <row r="51" spans="1:15" ht="14.25">
      <c r="A51" s="5" t="s">
        <v>537</v>
      </c>
      <c r="B51" s="6">
        <f t="shared" si="1"/>
        <v>-23.772825254178027</v>
      </c>
      <c r="C51" s="9"/>
      <c r="D51" s="7"/>
      <c r="E51" s="8">
        <f>D51*D55</f>
        <v>0</v>
      </c>
      <c r="F51" s="9"/>
      <c r="G51" s="7"/>
      <c r="H51" s="8">
        <f>G51*G55</f>
        <v>0</v>
      </c>
      <c r="I51" s="9"/>
      <c r="J51" s="7"/>
      <c r="K51" s="8">
        <f>J51*J55</f>
        <v>0</v>
      </c>
      <c r="L51" s="9"/>
      <c r="M51" s="7"/>
      <c r="N51" s="8">
        <f>M51*M55</f>
        <v>0</v>
      </c>
      <c r="O51" s="6">
        <v>-23.772825254178027</v>
      </c>
    </row>
    <row r="52" spans="1:16" ht="14.25">
      <c r="A52" s="5" t="s">
        <v>538</v>
      </c>
      <c r="B52" s="6">
        <f t="shared" si="1"/>
        <v>40.810790641926516</v>
      </c>
      <c r="C52" s="9"/>
      <c r="E52" s="8">
        <f>D52*D56</f>
        <v>0</v>
      </c>
      <c r="G52" s="18"/>
      <c r="H52" s="8">
        <f>G52*G56</f>
        <v>0</v>
      </c>
      <c r="K52" s="8">
        <f>J52*J55</f>
        <v>0</v>
      </c>
      <c r="M52" s="7"/>
      <c r="N52" s="8">
        <f>M52*M55</f>
        <v>0</v>
      </c>
      <c r="O52" s="6">
        <v>40.810790641926516</v>
      </c>
      <c r="P52"/>
    </row>
    <row r="53" spans="1:15" ht="14.25">
      <c r="A53" s="5" t="s">
        <v>539</v>
      </c>
      <c r="B53" s="6">
        <f t="shared" si="1"/>
        <v>20.001195505486116</v>
      </c>
      <c r="C53" s="9"/>
      <c r="D53" s="7"/>
      <c r="E53" s="8">
        <f>D53*D55</f>
        <v>0</v>
      </c>
      <c r="F53" s="9"/>
      <c r="G53" s="7"/>
      <c r="H53" s="8">
        <f>G53*G55</f>
        <v>0</v>
      </c>
      <c r="I53" s="9"/>
      <c r="J53" s="7"/>
      <c r="K53" s="8">
        <f>J53*J55</f>
        <v>0</v>
      </c>
      <c r="L53" s="9"/>
      <c r="M53" s="7"/>
      <c r="N53" s="8">
        <f>M53*M55</f>
        <v>0</v>
      </c>
      <c r="O53" s="6">
        <v>20.001195505486116</v>
      </c>
    </row>
    <row r="54" spans="1:16" ht="18.75">
      <c r="A54" s="10" t="s">
        <v>540</v>
      </c>
      <c r="B54" s="16">
        <f>SUM(B5:B53)</f>
        <v>2617.5198085470884</v>
      </c>
      <c r="C54" s="9"/>
      <c r="D54" s="1">
        <f>SUM(D3:D53)</f>
        <v>14</v>
      </c>
      <c r="E54" s="8">
        <f>SUM(E57:E59)</f>
        <v>162</v>
      </c>
      <c r="F54" s="1"/>
      <c r="G54" s="1">
        <f>SUM(G3:G53)</f>
        <v>0</v>
      </c>
      <c r="H54" s="8">
        <f>SUM(H57:H59)</f>
        <v>162</v>
      </c>
      <c r="I54" s="1"/>
      <c r="J54" s="1">
        <f>SUM(J3:J53)</f>
        <v>0</v>
      </c>
      <c r="K54" s="8">
        <f>SUM(K57:K59)</f>
        <v>312</v>
      </c>
      <c r="L54" s="1"/>
      <c r="M54" s="1">
        <f>SUM(M3:M53)</f>
        <v>0</v>
      </c>
      <c r="N54" s="8">
        <f>SUM(N57:N59)</f>
        <v>312</v>
      </c>
      <c r="O54" s="14">
        <f>SUM(O5:O53)</f>
        <v>2659.5198085470875</v>
      </c>
      <c r="P54" s="14">
        <v>1039</v>
      </c>
    </row>
    <row r="55" spans="1:14" ht="14.25">
      <c r="A55" s="1" t="s">
        <v>541</v>
      </c>
      <c r="C55" s="1"/>
      <c r="D55" s="15">
        <f>IF(D54=0,0,E54/D54)</f>
        <v>11.571428571428571</v>
      </c>
      <c r="E55" s="11"/>
      <c r="F55" s="1"/>
      <c r="G55" s="15">
        <f>IF(G54=0,0,H54/G54)</f>
        <v>0</v>
      </c>
      <c r="H55" s="11"/>
      <c r="I55" s="1"/>
      <c r="J55" s="15">
        <f>IF(J54=0,0,K54/J54)</f>
        <v>0</v>
      </c>
      <c r="K55" s="11"/>
      <c r="L55" s="1"/>
      <c r="M55" s="15">
        <f>IF(M54=0,0,N54/M54)</f>
        <v>0</v>
      </c>
      <c r="N55" s="11"/>
    </row>
    <row r="56" spans="3:16" ht="14.25" customHeight="1" thickBot="1">
      <c r="C56" s="1">
        <f>SUM(C3:C53)</f>
        <v>120</v>
      </c>
      <c r="D56" s="1"/>
      <c r="E56" s="11"/>
      <c r="F56" s="1">
        <f>SUM(F3:F53)</f>
        <v>0</v>
      </c>
      <c r="G56" s="1"/>
      <c r="H56" s="11"/>
      <c r="I56" s="1">
        <f>SUM(I3:I53)</f>
        <v>0</v>
      </c>
      <c r="J56" s="1"/>
      <c r="K56" s="11"/>
      <c r="L56" s="1">
        <f>SUM(L5:L53)</f>
        <v>0</v>
      </c>
      <c r="M56" s="1"/>
      <c r="N56" s="11"/>
      <c r="P56" s="29"/>
    </row>
    <row r="57" spans="3:16" ht="14.25">
      <c r="C57" s="31" t="s">
        <v>542</v>
      </c>
      <c r="D57" s="32"/>
      <c r="E57" s="12">
        <v>150</v>
      </c>
      <c r="F57" s="31" t="s">
        <v>542</v>
      </c>
      <c r="G57" s="32"/>
      <c r="H57" s="12">
        <v>150</v>
      </c>
      <c r="I57" s="31" t="s">
        <v>542</v>
      </c>
      <c r="J57" s="32"/>
      <c r="K57" s="12">
        <v>300</v>
      </c>
      <c r="L57" s="31" t="s">
        <v>542</v>
      </c>
      <c r="M57" s="32"/>
      <c r="N57" s="12">
        <v>300</v>
      </c>
      <c r="P57" s="29"/>
    </row>
    <row r="58" spans="3:16" ht="14.25">
      <c r="C58" s="33" t="s">
        <v>543</v>
      </c>
      <c r="D58" s="34"/>
      <c r="E58" s="8"/>
      <c r="F58" s="33" t="s">
        <v>543</v>
      </c>
      <c r="G58" s="34"/>
      <c r="H58" s="8"/>
      <c r="I58" s="33" t="s">
        <v>543</v>
      </c>
      <c r="J58" s="34"/>
      <c r="L58" s="33" t="s">
        <v>543</v>
      </c>
      <c r="M58" s="34"/>
      <c r="N58" s="8"/>
      <c r="P58" s="29"/>
    </row>
    <row r="59" spans="3:16" ht="15" thickBot="1">
      <c r="C59" s="35" t="s">
        <v>544</v>
      </c>
      <c r="D59" s="36"/>
      <c r="E59" s="13">
        <v>12</v>
      </c>
      <c r="F59" s="35" t="s">
        <v>544</v>
      </c>
      <c r="G59" s="36"/>
      <c r="H59" s="13">
        <v>12</v>
      </c>
      <c r="I59" s="35" t="s">
        <v>544</v>
      </c>
      <c r="J59" s="36"/>
      <c r="K59" s="8">
        <v>12</v>
      </c>
      <c r="L59" s="35" t="s">
        <v>544</v>
      </c>
      <c r="M59" s="36"/>
      <c r="N59" s="13">
        <v>12</v>
      </c>
      <c r="P59" s="29"/>
    </row>
    <row r="60" spans="2:16" ht="14.25" customHeight="1" thickBot="1">
      <c r="B60" s="18"/>
      <c r="C60" s="1"/>
      <c r="D60" s="1"/>
      <c r="E60" s="11"/>
      <c r="F60" s="1"/>
      <c r="G60" s="1"/>
      <c r="H60" s="11"/>
      <c r="I60" s="1"/>
      <c r="J60" s="1"/>
      <c r="K60" s="11"/>
      <c r="L60" s="1"/>
      <c r="M60" s="1"/>
      <c r="N60" s="11"/>
      <c r="P60" s="29"/>
    </row>
    <row r="61" spans="3:16" ht="14.25" customHeight="1">
      <c r="C61" s="37" t="s">
        <v>546</v>
      </c>
      <c r="D61" s="38"/>
      <c r="E61" s="39"/>
      <c r="F61" s="37"/>
      <c r="G61" s="38"/>
      <c r="H61" s="39"/>
      <c r="I61" s="37"/>
      <c r="J61" s="38"/>
      <c r="K61" s="39"/>
      <c r="L61" s="37"/>
      <c r="M61" s="38"/>
      <c r="N61" s="39"/>
      <c r="P61" s="29"/>
    </row>
    <row r="62" spans="3:16" ht="14.25">
      <c r="C62" s="40"/>
      <c r="D62" s="41"/>
      <c r="E62" s="42"/>
      <c r="F62" s="40"/>
      <c r="G62" s="41"/>
      <c r="H62" s="42"/>
      <c r="I62" s="40"/>
      <c r="J62" s="41"/>
      <c r="K62" s="42"/>
      <c r="L62" s="40"/>
      <c r="M62" s="41"/>
      <c r="N62" s="42"/>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203.25" customHeight="1">
      <c r="C65" s="40"/>
      <c r="D65" s="41"/>
      <c r="E65" s="42"/>
      <c r="F65" s="40"/>
      <c r="G65" s="41"/>
      <c r="H65" s="42"/>
      <c r="I65" s="40"/>
      <c r="J65" s="41"/>
      <c r="K65" s="42"/>
      <c r="L65" s="40"/>
      <c r="M65" s="41"/>
      <c r="N65" s="42"/>
      <c r="P65" s="29"/>
    </row>
    <row r="66" spans="3:14" ht="70.5" customHeight="1" thickBot="1">
      <c r="C66" s="43"/>
      <c r="D66" s="44"/>
      <c r="E66" s="45"/>
      <c r="F66" s="43"/>
      <c r="G66" s="44"/>
      <c r="H66" s="45"/>
      <c r="I66" s="43"/>
      <c r="J66" s="44"/>
      <c r="K66" s="45"/>
      <c r="L66" s="43"/>
      <c r="M66" s="44"/>
      <c r="N66" s="45"/>
    </row>
    <row r="67" ht="14.25">
      <c r="B67" s="18"/>
    </row>
  </sheetData>
  <mergeCells count="25">
    <mergeCell ref="F61:H66"/>
    <mergeCell ref="C61:E66"/>
    <mergeCell ref="L61:N66"/>
    <mergeCell ref="F1:H1"/>
    <mergeCell ref="F57:G57"/>
    <mergeCell ref="F58:G58"/>
    <mergeCell ref="I58:J58"/>
    <mergeCell ref="L58:M58"/>
    <mergeCell ref="F59:G59"/>
    <mergeCell ref="I59:J59"/>
    <mergeCell ref="P56:P65"/>
    <mergeCell ref="I1:K1"/>
    <mergeCell ref="L1:N1"/>
    <mergeCell ref="O1:O2"/>
    <mergeCell ref="P1:P2"/>
    <mergeCell ref="I57:J57"/>
    <mergeCell ref="L57:M57"/>
    <mergeCell ref="L59:M59"/>
    <mergeCell ref="I61:K66"/>
    <mergeCell ref="C58:D58"/>
    <mergeCell ref="C59:D59"/>
    <mergeCell ref="A1:A2"/>
    <mergeCell ref="B1:B2"/>
    <mergeCell ref="C1:E1"/>
    <mergeCell ref="C57:D5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75"/>
  <sheetViews>
    <sheetView workbookViewId="0" topLeftCell="A7">
      <selection activeCell="H42" sqref="H42"/>
    </sheetView>
  </sheetViews>
  <sheetFormatPr defaultColWidth="9.00390625" defaultRowHeight="14.25"/>
  <cols>
    <col min="1" max="1" width="16.75390625" style="1" customWidth="1"/>
    <col min="2" max="2" width="12.75390625" style="14" customWidth="1"/>
    <col min="3" max="3" width="36.125" style="0" hidden="1" customWidth="1"/>
    <col min="4" max="4" width="9.625" style="0" customWidth="1"/>
    <col min="5" max="5" width="21.625" style="22" customWidth="1"/>
    <col min="6" max="6" width="17.00390625" style="0" customWidth="1"/>
    <col min="7" max="7" width="21.625" style="0" bestFit="1" customWidth="1"/>
  </cols>
  <sheetData>
    <row r="1" spans="1:7" ht="14.25">
      <c r="A1" s="24" t="s">
        <v>16</v>
      </c>
      <c r="B1" s="30" t="s">
        <v>93</v>
      </c>
      <c r="C1" t="s">
        <v>409</v>
      </c>
      <c r="D1" t="s">
        <v>91</v>
      </c>
      <c r="E1" s="22" t="s">
        <v>94</v>
      </c>
      <c r="F1" t="s">
        <v>410</v>
      </c>
      <c r="G1" t="s">
        <v>411</v>
      </c>
    </row>
    <row r="2" spans="1:6" ht="14.25">
      <c r="A2" s="24"/>
      <c r="B2" s="30"/>
      <c r="F2" s="21"/>
    </row>
    <row r="3" spans="1:7" ht="14.25">
      <c r="A3" s="5" t="s">
        <v>17</v>
      </c>
      <c r="B3" s="6">
        <v>7.358953693247175</v>
      </c>
      <c r="D3">
        <v>-7.36</v>
      </c>
      <c r="E3" s="23">
        <f aca="true" t="shared" si="0" ref="E3:E30">B3+D3</f>
        <v>-0.0010463067528254655</v>
      </c>
      <c r="F3" s="21">
        <v>0</v>
      </c>
      <c r="G3" s="18">
        <f aca="true" t="shared" si="1" ref="G3:G29">E3-F3</f>
        <v>-0.0010463067528254655</v>
      </c>
    </row>
    <row r="4" spans="1:7" ht="14.25">
      <c r="A4" s="5" t="s">
        <v>18</v>
      </c>
      <c r="B4" s="6">
        <v>16.913290598290597</v>
      </c>
      <c r="D4">
        <v>-6.91</v>
      </c>
      <c r="E4" s="23">
        <f t="shared" si="0"/>
        <v>10.003290598290597</v>
      </c>
      <c r="F4" s="21">
        <v>10</v>
      </c>
      <c r="G4" s="18">
        <f t="shared" si="1"/>
        <v>0.003290598290597302</v>
      </c>
    </row>
    <row r="5" spans="1:7" ht="14.25">
      <c r="A5" s="5" t="s">
        <v>19</v>
      </c>
      <c r="B5" s="6">
        <v>-11.619920715249663</v>
      </c>
      <c r="D5">
        <v>11.62</v>
      </c>
      <c r="E5" s="23">
        <f t="shared" si="0"/>
        <v>7.928475033658344E-05</v>
      </c>
      <c r="F5" s="21">
        <v>0</v>
      </c>
      <c r="G5" s="18">
        <f t="shared" si="1"/>
        <v>7.928475033658344E-05</v>
      </c>
    </row>
    <row r="6" spans="1:7" ht="14.25">
      <c r="A6" s="5" t="s">
        <v>20</v>
      </c>
      <c r="B6" s="6">
        <v>8.772105263157894</v>
      </c>
      <c r="D6">
        <v>-8.77</v>
      </c>
      <c r="E6" s="23">
        <f t="shared" si="0"/>
        <v>0.002105263157893944</v>
      </c>
      <c r="F6" s="21">
        <v>0</v>
      </c>
      <c r="G6" s="18">
        <f t="shared" si="1"/>
        <v>0.002105263157893944</v>
      </c>
    </row>
    <row r="7" spans="1:7" ht="14.25">
      <c r="A7" s="5" t="s">
        <v>21</v>
      </c>
      <c r="B7" s="6">
        <v>29.57708333333333</v>
      </c>
      <c r="D7">
        <v>-9.58</v>
      </c>
      <c r="E7" s="23">
        <f t="shared" si="0"/>
        <v>19.99708333333333</v>
      </c>
      <c r="F7" s="21">
        <v>0</v>
      </c>
      <c r="G7" s="18">
        <f t="shared" si="1"/>
        <v>19.99708333333333</v>
      </c>
    </row>
    <row r="8" spans="1:7" ht="14.25">
      <c r="A8" s="5" t="s">
        <v>22</v>
      </c>
      <c r="B8" s="6">
        <v>13.489135338345864</v>
      </c>
      <c r="D8">
        <v>-3.49</v>
      </c>
      <c r="E8" s="23">
        <f t="shared" si="0"/>
        <v>9.999135338345864</v>
      </c>
      <c r="F8" s="21">
        <v>10</v>
      </c>
      <c r="G8" s="18">
        <f t="shared" si="1"/>
        <v>-0.0008646616541359009</v>
      </c>
    </row>
    <row r="9" spans="1:7" ht="14.25">
      <c r="A9" s="5" t="s">
        <v>422</v>
      </c>
      <c r="B9" s="6">
        <v>0</v>
      </c>
      <c r="C9" s="9"/>
      <c r="D9" s="6"/>
      <c r="E9" s="20">
        <v>0</v>
      </c>
      <c r="F9" s="21">
        <v>0</v>
      </c>
      <c r="G9" s="18">
        <f t="shared" si="1"/>
        <v>0</v>
      </c>
    </row>
    <row r="10" spans="1:7" ht="14.25">
      <c r="A10" s="5" t="s">
        <v>23</v>
      </c>
      <c r="B10" s="6">
        <v>32.074772770612306</v>
      </c>
      <c r="D10">
        <v>-2.07</v>
      </c>
      <c r="E10" s="23">
        <f t="shared" si="0"/>
        <v>30.004772770612306</v>
      </c>
      <c r="F10" s="21">
        <v>10</v>
      </c>
      <c r="G10" s="18">
        <f t="shared" si="1"/>
        <v>20.004772770612306</v>
      </c>
    </row>
    <row r="11" spans="1:7" ht="14.25">
      <c r="A11" s="5" t="s">
        <v>24</v>
      </c>
      <c r="B11" s="6">
        <v>20</v>
      </c>
      <c r="D11">
        <v>0</v>
      </c>
      <c r="E11" s="23">
        <f t="shared" si="0"/>
        <v>20</v>
      </c>
      <c r="F11" s="21">
        <v>10</v>
      </c>
      <c r="G11" s="18">
        <f t="shared" si="1"/>
        <v>10</v>
      </c>
    </row>
    <row r="12" spans="1:7" ht="14.25">
      <c r="A12" s="5" t="s">
        <v>25</v>
      </c>
      <c r="B12" s="6">
        <v>0</v>
      </c>
      <c r="C12" t="s">
        <v>60</v>
      </c>
      <c r="D12">
        <v>0</v>
      </c>
      <c r="E12" s="23">
        <f t="shared" si="0"/>
        <v>0</v>
      </c>
      <c r="F12" s="21">
        <v>0</v>
      </c>
      <c r="G12" s="18">
        <f t="shared" si="1"/>
        <v>0</v>
      </c>
    </row>
    <row r="13" spans="1:7" ht="14.25">
      <c r="A13" s="5" t="s">
        <v>26</v>
      </c>
      <c r="B13" s="6">
        <v>10.512377450980392</v>
      </c>
      <c r="D13">
        <v>-0.51</v>
      </c>
      <c r="E13" s="23">
        <f t="shared" si="0"/>
        <v>10.002377450980392</v>
      </c>
      <c r="F13" s="21">
        <v>10</v>
      </c>
      <c r="G13" s="18">
        <f t="shared" si="1"/>
        <v>0.002377450980391771</v>
      </c>
    </row>
    <row r="14" spans="1:7" ht="14.25">
      <c r="A14" s="5" t="s">
        <v>27</v>
      </c>
      <c r="B14" s="6">
        <v>13.80826388888889</v>
      </c>
      <c r="D14">
        <v>-3.81</v>
      </c>
      <c r="E14" s="23">
        <f t="shared" si="0"/>
        <v>9.99826388888889</v>
      </c>
      <c r="F14" s="21">
        <v>10</v>
      </c>
      <c r="G14" s="18">
        <f t="shared" si="1"/>
        <v>-0.0017361111111107164</v>
      </c>
    </row>
    <row r="15" spans="1:7" ht="14.25">
      <c r="A15" s="5" t="s">
        <v>432</v>
      </c>
      <c r="B15" s="6">
        <v>0</v>
      </c>
      <c r="C15" s="9"/>
      <c r="D15" s="6"/>
      <c r="E15" s="20">
        <v>0</v>
      </c>
      <c r="F15" s="21">
        <v>0</v>
      </c>
      <c r="G15" s="18">
        <f t="shared" si="1"/>
        <v>0</v>
      </c>
    </row>
    <row r="16" spans="1:7" ht="14.25">
      <c r="A16" s="5" t="s">
        <v>28</v>
      </c>
      <c r="B16" s="6">
        <v>18.795089285714287</v>
      </c>
      <c r="D16">
        <v>-8.8</v>
      </c>
      <c r="E16" s="23">
        <f t="shared" si="0"/>
        <v>9.995089285714286</v>
      </c>
      <c r="F16" s="21">
        <v>10</v>
      </c>
      <c r="G16" s="18">
        <f t="shared" si="1"/>
        <v>-0.00491071428571388</v>
      </c>
    </row>
    <row r="17" spans="1:7" ht="14.25">
      <c r="A17" s="5" t="s">
        <v>29</v>
      </c>
      <c r="B17" s="6">
        <v>17.39445394736842</v>
      </c>
      <c r="D17">
        <v>-7.39</v>
      </c>
      <c r="E17" s="23">
        <f t="shared" si="0"/>
        <v>10.004453947368418</v>
      </c>
      <c r="F17" s="21">
        <v>10</v>
      </c>
      <c r="G17" s="18">
        <f t="shared" si="1"/>
        <v>0.0044539473684181985</v>
      </c>
    </row>
    <row r="18" spans="1:7" ht="14.25">
      <c r="A18" s="5" t="s">
        <v>30</v>
      </c>
      <c r="B18" s="6">
        <v>50.87825032856833</v>
      </c>
      <c r="D18">
        <v>-0.88</v>
      </c>
      <c r="E18" s="23">
        <f t="shared" si="0"/>
        <v>49.998250328568325</v>
      </c>
      <c r="F18" s="21">
        <v>10</v>
      </c>
      <c r="G18" s="18">
        <f t="shared" si="1"/>
        <v>39.998250328568325</v>
      </c>
    </row>
    <row r="19" spans="1:7" ht="14.25">
      <c r="A19" s="5" t="s">
        <v>31</v>
      </c>
      <c r="B19" s="6">
        <v>38.603025362318846</v>
      </c>
      <c r="D19">
        <v>-8.6</v>
      </c>
      <c r="E19" s="23">
        <f t="shared" si="0"/>
        <v>30.003025362318844</v>
      </c>
      <c r="F19" s="21">
        <v>10</v>
      </c>
      <c r="G19" s="18">
        <f t="shared" si="1"/>
        <v>20.003025362318844</v>
      </c>
    </row>
    <row r="20" spans="1:7" ht="14.25">
      <c r="A20" s="5" t="s">
        <v>32</v>
      </c>
      <c r="B20" s="6">
        <v>8.92388888888889</v>
      </c>
      <c r="D20">
        <v>-8.92</v>
      </c>
      <c r="E20" s="23">
        <f t="shared" si="0"/>
        <v>0.003888888888889497</v>
      </c>
      <c r="F20" s="21">
        <v>0</v>
      </c>
      <c r="G20" s="18">
        <f t="shared" si="1"/>
        <v>0.003888888888889497</v>
      </c>
    </row>
    <row r="21" spans="1:7" ht="14.25">
      <c r="A21" s="5" t="s">
        <v>33</v>
      </c>
      <c r="B21" s="6">
        <v>-7.305</v>
      </c>
      <c r="D21">
        <v>7.31</v>
      </c>
      <c r="E21" s="23">
        <f t="shared" si="0"/>
        <v>0.004999999999999893</v>
      </c>
      <c r="F21" s="21">
        <v>0</v>
      </c>
      <c r="G21" s="18">
        <f t="shared" si="1"/>
        <v>0.004999999999999893</v>
      </c>
    </row>
    <row r="22" spans="1:7" ht="14.25">
      <c r="A22" s="5" t="s">
        <v>34</v>
      </c>
      <c r="B22" s="6">
        <v>-3.6108333333333333</v>
      </c>
      <c r="D22">
        <v>3.61</v>
      </c>
      <c r="E22" s="23">
        <f t="shared" si="0"/>
        <v>-0.0008333333333334636</v>
      </c>
      <c r="F22" s="21">
        <v>0</v>
      </c>
      <c r="G22" s="18">
        <f t="shared" si="1"/>
        <v>-0.0008333333333334636</v>
      </c>
    </row>
    <row r="23" spans="1:7" ht="14.25">
      <c r="A23" s="5" t="s">
        <v>37</v>
      </c>
      <c r="B23" s="6">
        <v>11.749261406975936</v>
      </c>
      <c r="D23">
        <v>-1.75</v>
      </c>
      <c r="E23" s="23">
        <f t="shared" si="0"/>
        <v>9.999261406975936</v>
      </c>
      <c r="F23" s="21">
        <v>10</v>
      </c>
      <c r="G23" s="18">
        <f t="shared" si="1"/>
        <v>-0.0007385930240637606</v>
      </c>
    </row>
    <row r="24" spans="1:7" ht="14.25">
      <c r="A24" s="5" t="s">
        <v>38</v>
      </c>
      <c r="B24" s="6">
        <v>14.222666666666667</v>
      </c>
      <c r="D24">
        <v>-4.22</v>
      </c>
      <c r="E24" s="23">
        <f t="shared" si="0"/>
        <v>10.002666666666666</v>
      </c>
      <c r="F24" s="21">
        <v>10</v>
      </c>
      <c r="G24" s="18">
        <f t="shared" si="1"/>
        <v>0.002666666666666373</v>
      </c>
    </row>
    <row r="25" spans="1:7" ht="14.25">
      <c r="A25" s="5" t="s">
        <v>441</v>
      </c>
      <c r="B25" s="6">
        <v>40</v>
      </c>
      <c r="C25" s="9"/>
      <c r="D25" s="6"/>
      <c r="E25" s="23">
        <v>40</v>
      </c>
      <c r="F25" s="21">
        <v>10</v>
      </c>
      <c r="G25" s="18">
        <f t="shared" si="1"/>
        <v>30</v>
      </c>
    </row>
    <row r="26" spans="1:7" ht="14.25">
      <c r="A26" s="5" t="s">
        <v>39</v>
      </c>
      <c r="B26" s="6">
        <v>-2.395625</v>
      </c>
      <c r="D26">
        <v>2.4</v>
      </c>
      <c r="E26" s="23">
        <f t="shared" si="0"/>
        <v>0.004375000000000018</v>
      </c>
      <c r="F26" s="21">
        <v>0</v>
      </c>
      <c r="G26" s="18">
        <f t="shared" si="1"/>
        <v>0.004375000000000018</v>
      </c>
    </row>
    <row r="27" spans="1:7" ht="14.25">
      <c r="A27" s="5" t="s">
        <v>40</v>
      </c>
      <c r="B27" s="6">
        <v>0</v>
      </c>
      <c r="C27" t="s">
        <v>90</v>
      </c>
      <c r="D27">
        <v>0</v>
      </c>
      <c r="E27" s="23">
        <f t="shared" si="0"/>
        <v>0</v>
      </c>
      <c r="F27" s="21">
        <v>0</v>
      </c>
      <c r="G27" s="18">
        <f t="shared" si="1"/>
        <v>0</v>
      </c>
    </row>
    <row r="28" spans="1:7" ht="14.25">
      <c r="A28" s="5" t="s">
        <v>42</v>
      </c>
      <c r="B28" s="6">
        <v>11.18324162679426</v>
      </c>
      <c r="D28">
        <v>-1.18</v>
      </c>
      <c r="E28" s="23">
        <f t="shared" si="0"/>
        <v>10.00324162679426</v>
      </c>
      <c r="F28" s="21">
        <v>10</v>
      </c>
      <c r="G28" s="18">
        <f t="shared" si="1"/>
        <v>0.0032416267942600996</v>
      </c>
    </row>
    <row r="29" spans="1:7" ht="14.25">
      <c r="A29" s="5" t="s">
        <v>43</v>
      </c>
      <c r="B29" s="6">
        <v>10.407518115942029</v>
      </c>
      <c r="D29">
        <v>-0.41</v>
      </c>
      <c r="E29" s="23">
        <f t="shared" si="0"/>
        <v>9.997518115942029</v>
      </c>
      <c r="F29" s="21">
        <v>10</v>
      </c>
      <c r="G29" s="18">
        <f t="shared" si="1"/>
        <v>-0.0024818840579712287</v>
      </c>
    </row>
    <row r="30" spans="1:7" ht="14.25">
      <c r="A30" s="5" t="s">
        <v>44</v>
      </c>
      <c r="B30" s="6">
        <v>-14.37950303030303</v>
      </c>
      <c r="D30">
        <v>14.38</v>
      </c>
      <c r="E30" s="23">
        <f t="shared" si="0"/>
        <v>0.0004969696969716608</v>
      </c>
      <c r="F30" s="21">
        <v>0</v>
      </c>
      <c r="G30" s="18">
        <f aca="true" t="shared" si="2" ref="G30:G46">E30-F30</f>
        <v>0.0004969696969716608</v>
      </c>
    </row>
    <row r="31" spans="1:7" ht="14.25">
      <c r="A31" t="s">
        <v>196</v>
      </c>
      <c r="B31" s="6">
        <v>75</v>
      </c>
      <c r="C31" t="s">
        <v>197</v>
      </c>
      <c r="D31">
        <v>0</v>
      </c>
      <c r="E31" s="20">
        <v>75</v>
      </c>
      <c r="F31" s="21">
        <v>10</v>
      </c>
      <c r="G31" s="18">
        <f t="shared" si="2"/>
        <v>65</v>
      </c>
    </row>
    <row r="32" spans="1:7" ht="14.25">
      <c r="A32" s="5" t="s">
        <v>45</v>
      </c>
      <c r="B32" s="6">
        <v>5.190714285714286</v>
      </c>
      <c r="D32">
        <v>-5.19</v>
      </c>
      <c r="E32" s="23">
        <f aca="true" t="shared" si="3" ref="E32:E41">B32+D32</f>
        <v>0.0007142857142854453</v>
      </c>
      <c r="F32" s="21">
        <v>0</v>
      </c>
      <c r="G32" s="18">
        <f t="shared" si="2"/>
        <v>0.0007142857142854453</v>
      </c>
    </row>
    <row r="33" spans="1:7" ht="14.25">
      <c r="A33" s="5" t="s">
        <v>46</v>
      </c>
      <c r="B33" s="6">
        <v>-4.809285714285714</v>
      </c>
      <c r="D33">
        <v>4.81</v>
      </c>
      <c r="E33" s="23">
        <f t="shared" si="3"/>
        <v>0.0007142857142854453</v>
      </c>
      <c r="F33" s="21">
        <v>0</v>
      </c>
      <c r="G33" s="18">
        <f t="shared" si="2"/>
        <v>0.0007142857142854453</v>
      </c>
    </row>
    <row r="34" spans="1:7" ht="14.25">
      <c r="A34" s="5" t="s">
        <v>47</v>
      </c>
      <c r="B34" s="6">
        <v>45.05601880377964</v>
      </c>
      <c r="D34">
        <v>-5.06</v>
      </c>
      <c r="E34" s="23">
        <f t="shared" si="3"/>
        <v>39.996018803779634</v>
      </c>
      <c r="F34" s="21">
        <v>10</v>
      </c>
      <c r="G34" s="18">
        <f t="shared" si="2"/>
        <v>29.996018803779634</v>
      </c>
    </row>
    <row r="35" spans="1:7" ht="14.25">
      <c r="A35" s="5" t="s">
        <v>48</v>
      </c>
      <c r="B35" s="6">
        <v>121.75989227439227</v>
      </c>
      <c r="D35">
        <v>-1.76</v>
      </c>
      <c r="E35" s="23">
        <f t="shared" si="3"/>
        <v>119.99989227439227</v>
      </c>
      <c r="F35" s="21">
        <v>10</v>
      </c>
      <c r="G35" s="18">
        <f t="shared" si="2"/>
        <v>109.99989227439227</v>
      </c>
    </row>
    <row r="36" spans="1:7" ht="14.25">
      <c r="A36" s="5" t="s">
        <v>49</v>
      </c>
      <c r="B36" s="6">
        <v>-8.005286902202808</v>
      </c>
      <c r="D36">
        <v>8.01</v>
      </c>
      <c r="E36" s="23">
        <f t="shared" si="3"/>
        <v>0.004713097797191423</v>
      </c>
      <c r="F36" s="21">
        <v>0</v>
      </c>
      <c r="G36" s="18">
        <f t="shared" si="2"/>
        <v>0.004713097797191423</v>
      </c>
    </row>
    <row r="37" spans="1:7" ht="14.25">
      <c r="A37" s="5" t="s">
        <v>50</v>
      </c>
      <c r="B37" s="6">
        <v>8.137825362318843</v>
      </c>
      <c r="D37">
        <v>-8.14</v>
      </c>
      <c r="E37" s="23">
        <f t="shared" si="3"/>
        <v>-0.002174637681157776</v>
      </c>
      <c r="F37" s="21">
        <v>0</v>
      </c>
      <c r="G37" s="18">
        <f t="shared" si="2"/>
        <v>-0.002174637681157776</v>
      </c>
    </row>
    <row r="38" spans="1:7" ht="14.25">
      <c r="A38" s="5" t="s">
        <v>51</v>
      </c>
      <c r="B38" s="6">
        <v>19.71237745098039</v>
      </c>
      <c r="D38">
        <v>-9.71</v>
      </c>
      <c r="E38" s="23">
        <f t="shared" si="3"/>
        <v>10.00237745098039</v>
      </c>
      <c r="F38" s="21">
        <v>10</v>
      </c>
      <c r="G38" s="18">
        <f t="shared" si="2"/>
        <v>0.0023774509803899946</v>
      </c>
    </row>
    <row r="39" spans="1:7" ht="14.25">
      <c r="A39" s="5" t="s">
        <v>52</v>
      </c>
      <c r="B39" s="6">
        <v>54.35969202898549</v>
      </c>
      <c r="D39">
        <v>-4.36</v>
      </c>
      <c r="E39" s="23">
        <f t="shared" si="3"/>
        <v>49.99969202898549</v>
      </c>
      <c r="F39" s="21">
        <v>10</v>
      </c>
      <c r="G39" s="18">
        <f t="shared" si="2"/>
        <v>39.99969202898549</v>
      </c>
    </row>
    <row r="40" spans="1:7" ht="14.25">
      <c r="A40" s="5" t="s">
        <v>53</v>
      </c>
      <c r="B40" s="6">
        <v>7.382930555555557</v>
      </c>
      <c r="D40">
        <v>-7.38</v>
      </c>
      <c r="E40" s="23">
        <f t="shared" si="3"/>
        <v>0.0029305555555572127</v>
      </c>
      <c r="F40" s="21">
        <v>0</v>
      </c>
      <c r="G40" s="18">
        <f t="shared" si="2"/>
        <v>0.0029305555555572127</v>
      </c>
    </row>
    <row r="41" spans="1:7" ht="14.25">
      <c r="A41" s="5" t="s">
        <v>54</v>
      </c>
      <c r="B41" s="6">
        <v>27.28588333333333</v>
      </c>
      <c r="D41">
        <v>-7.29</v>
      </c>
      <c r="E41" s="23">
        <f t="shared" si="3"/>
        <v>19.99588333333333</v>
      </c>
      <c r="F41" s="21">
        <v>10</v>
      </c>
      <c r="G41" s="18">
        <f t="shared" si="2"/>
        <v>9.995883333333332</v>
      </c>
    </row>
    <row r="42" spans="1:7" ht="14.25">
      <c r="A42" s="5" t="s">
        <v>466</v>
      </c>
      <c r="B42" s="6">
        <v>-38.05985995247554</v>
      </c>
      <c r="C42" s="9"/>
      <c r="D42" s="7"/>
      <c r="E42" s="20">
        <v>-38.05985995247554</v>
      </c>
      <c r="F42" s="21">
        <v>0</v>
      </c>
      <c r="G42" s="18">
        <f t="shared" si="2"/>
        <v>-38.05985995247554</v>
      </c>
    </row>
    <row r="43" spans="1:7" ht="14.25">
      <c r="A43" s="5" t="s">
        <v>471</v>
      </c>
      <c r="B43" s="6">
        <v>0</v>
      </c>
      <c r="C43" s="9">
        <v>-10</v>
      </c>
      <c r="D43" s="7"/>
      <c r="E43" s="23"/>
      <c r="F43" s="21">
        <v>0</v>
      </c>
      <c r="G43" s="18">
        <f>E43-F43</f>
        <v>0</v>
      </c>
    </row>
    <row r="44" spans="1:7" ht="14.25">
      <c r="A44" s="5" t="s">
        <v>56</v>
      </c>
      <c r="B44" s="6">
        <v>-22.427255433908396</v>
      </c>
      <c r="D44">
        <v>22.43</v>
      </c>
      <c r="E44" s="23">
        <f>B44+D44</f>
        <v>0.002744566091603673</v>
      </c>
      <c r="F44" s="21">
        <v>0</v>
      </c>
      <c r="G44" s="18">
        <f t="shared" si="2"/>
        <v>0.002744566091603673</v>
      </c>
    </row>
    <row r="45" spans="1:7" ht="14.25">
      <c r="A45" s="5" t="s">
        <v>41</v>
      </c>
      <c r="B45" s="6">
        <v>69.06128729749783</v>
      </c>
      <c r="D45">
        <v>-9.06</v>
      </c>
      <c r="E45" s="23">
        <f>B45+D45</f>
        <v>60.001287297497825</v>
      </c>
      <c r="F45" s="21">
        <v>10</v>
      </c>
      <c r="G45" s="18">
        <f t="shared" si="2"/>
        <v>50.001287297497825</v>
      </c>
    </row>
    <row r="46" spans="1:7" ht="14.25">
      <c r="A46" s="5" t="s">
        <v>36</v>
      </c>
      <c r="B46" s="6">
        <v>6.7780000000000005</v>
      </c>
      <c r="D46">
        <v>-6.78</v>
      </c>
      <c r="E46" s="23">
        <f>B46+D46</f>
        <v>-0.0019999999999997797</v>
      </c>
      <c r="F46" s="21">
        <v>0</v>
      </c>
      <c r="G46" s="18">
        <f t="shared" si="2"/>
        <v>-0.0019999999999997797</v>
      </c>
    </row>
    <row r="47" spans="1:7" ht="14.25">
      <c r="A47" s="5" t="s">
        <v>35</v>
      </c>
      <c r="B47" s="6">
        <v>-58.82881808278867</v>
      </c>
      <c r="D47">
        <v>58.83</v>
      </c>
      <c r="E47" s="23">
        <f>B47+D47</f>
        <v>0.001181917211326322</v>
      </c>
      <c r="F47" s="21">
        <v>0</v>
      </c>
      <c r="G47" s="18">
        <f>E47-F47</f>
        <v>0.001181917211326322</v>
      </c>
    </row>
    <row r="48" spans="1:7" ht="12.75" customHeight="1">
      <c r="A48" s="5"/>
      <c r="B48" s="16">
        <f>SUM(B3:B47)</f>
        <v>642.9466111941047</v>
      </c>
      <c r="D48">
        <f>SUM(D3:D47)</f>
        <v>-15.980000000000004</v>
      </c>
      <c r="E48" s="23">
        <f>SUM(E3:E47)</f>
        <v>626.9666111941045</v>
      </c>
      <c r="F48" s="21">
        <f>SUM(F2:F46)</f>
        <v>220</v>
      </c>
      <c r="G48" s="18">
        <f>SUM(G3:G47)</f>
        <v>406.9666111941045</v>
      </c>
    </row>
    <row r="49" spans="1:6" ht="108.75" customHeight="1">
      <c r="A49" s="5"/>
      <c r="B49" s="6"/>
      <c r="D49" s="46" t="s">
        <v>122</v>
      </c>
      <c r="E49" s="47"/>
      <c r="F49" t="s">
        <v>479</v>
      </c>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spans="1:2" ht="14.25">
      <c r="A71" s="5"/>
      <c r="B71" s="6"/>
    </row>
    <row r="72" spans="1:2" ht="14.25">
      <c r="A72" s="5"/>
      <c r="B72" s="6"/>
    </row>
    <row r="73" spans="1:2" ht="14.25">
      <c r="A73" s="5"/>
      <c r="B73" s="6"/>
    </row>
    <row r="74" spans="1:2" ht="14.25">
      <c r="A74" s="5"/>
      <c r="B74" s="6"/>
    </row>
    <row r="75" ht="18.75">
      <c r="A75" s="10"/>
    </row>
  </sheetData>
  <mergeCells count="3">
    <mergeCell ref="A1:A2"/>
    <mergeCell ref="B1:B2"/>
    <mergeCell ref="D49:E4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68"/>
  <sheetViews>
    <sheetView workbookViewId="0" topLeftCell="A44">
      <selection activeCell="I62" sqref="I62:K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39815</v>
      </c>
      <c r="D1" s="27"/>
      <c r="E1" s="28"/>
      <c r="F1" s="26">
        <v>39823</v>
      </c>
      <c r="G1" s="27"/>
      <c r="H1" s="28"/>
      <c r="I1" s="26">
        <v>39832</v>
      </c>
      <c r="J1" s="27"/>
      <c r="K1" s="28"/>
      <c r="L1" s="26">
        <v>39841</v>
      </c>
      <c r="M1" s="27"/>
      <c r="N1" s="28"/>
      <c r="O1" s="30" t="s">
        <v>61</v>
      </c>
      <c r="P1" s="24" t="s">
        <v>62</v>
      </c>
    </row>
    <row r="2" spans="1:16" ht="14.25">
      <c r="A2" s="24"/>
      <c r="B2" s="25"/>
      <c r="C2" s="4" t="s">
        <v>2</v>
      </c>
      <c r="D2" s="2" t="s">
        <v>3</v>
      </c>
      <c r="E2" s="3" t="s">
        <v>4</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95</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97</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98</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66</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69</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75</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76</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77</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99</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100</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101</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104</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105</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106</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108</v>
      </c>
      <c r="B33" s="6">
        <f t="shared" si="0"/>
        <v>-21.8</v>
      </c>
      <c r="C33" s="9"/>
      <c r="D33" s="7"/>
      <c r="E33" s="8">
        <f>D33*D56</f>
        <v>0</v>
      </c>
      <c r="G33" s="1"/>
      <c r="H33" s="8">
        <f>G33*G56</f>
        <v>0</v>
      </c>
      <c r="I33" s="9"/>
      <c r="J33" s="7"/>
      <c r="K33" s="8">
        <f>J33*J56</f>
        <v>0</v>
      </c>
      <c r="L33" s="9"/>
      <c r="M33" s="7"/>
      <c r="N33" s="8">
        <f>M33*M56</f>
        <v>0</v>
      </c>
      <c r="O33" s="6">
        <v>-21.8</v>
      </c>
      <c r="P33"/>
    </row>
    <row r="34" spans="1:15" ht="14.25">
      <c r="A34" s="5" t="s">
        <v>78</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109</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79</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138</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123</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112</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113</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81</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82</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134</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114</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135</v>
      </c>
      <c r="B53" s="6">
        <f t="shared" si="1"/>
        <v>0</v>
      </c>
      <c r="C53" s="9"/>
      <c r="D53" s="7"/>
      <c r="E53" s="8">
        <f>D53*D56</f>
        <v>0</v>
      </c>
      <c r="G53" s="1"/>
      <c r="H53" s="8">
        <f>G53*G56</f>
        <v>0</v>
      </c>
      <c r="I53" s="9"/>
      <c r="J53" s="7"/>
      <c r="K53" s="8">
        <f>J53*J56</f>
        <v>0</v>
      </c>
      <c r="L53" s="9"/>
      <c r="M53" s="7"/>
      <c r="N53" s="8">
        <f>M53*M56</f>
        <v>0</v>
      </c>
      <c r="O53" s="6">
        <v>0</v>
      </c>
    </row>
    <row r="54" spans="1:15" ht="14.25">
      <c r="A54" s="5" t="s">
        <v>115</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116</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88</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9"/>
    </row>
    <row r="58" spans="3:16" ht="14.25">
      <c r="C58" s="31" t="s">
        <v>117</v>
      </c>
      <c r="D58" s="32"/>
      <c r="E58" s="12">
        <v>270</v>
      </c>
      <c r="F58" s="31" t="s">
        <v>117</v>
      </c>
      <c r="G58" s="32"/>
      <c r="H58" s="12">
        <v>270</v>
      </c>
      <c r="I58" s="31" t="s">
        <v>117</v>
      </c>
      <c r="J58" s="32"/>
      <c r="K58" s="12">
        <v>270</v>
      </c>
      <c r="L58" s="31" t="s">
        <v>117</v>
      </c>
      <c r="M58" s="32"/>
      <c r="N58" s="12">
        <v>270</v>
      </c>
      <c r="P58" s="29"/>
    </row>
    <row r="59" spans="3:16" ht="14.25">
      <c r="C59" s="33" t="s">
        <v>89</v>
      </c>
      <c r="D59" s="34"/>
      <c r="E59" s="8"/>
      <c r="F59" s="33" t="s">
        <v>89</v>
      </c>
      <c r="G59" s="34"/>
      <c r="H59" s="8"/>
      <c r="I59" s="33" t="s">
        <v>89</v>
      </c>
      <c r="J59" s="34"/>
      <c r="K59" s="8"/>
      <c r="L59" s="33" t="s">
        <v>89</v>
      </c>
      <c r="M59" s="34"/>
      <c r="N59" s="8"/>
      <c r="P59" s="29"/>
    </row>
    <row r="60" spans="3:16" ht="15" thickBot="1">
      <c r="C60" s="35" t="s">
        <v>118</v>
      </c>
      <c r="D60" s="36"/>
      <c r="E60" s="13">
        <v>10</v>
      </c>
      <c r="F60" s="35" t="s">
        <v>118</v>
      </c>
      <c r="G60" s="36"/>
      <c r="H60" s="13">
        <v>10</v>
      </c>
      <c r="I60" s="35" t="s">
        <v>118</v>
      </c>
      <c r="J60" s="36"/>
      <c r="K60" s="13">
        <v>10</v>
      </c>
      <c r="L60" s="35" t="s">
        <v>118</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136</v>
      </c>
      <c r="D62" s="38"/>
      <c r="E62" s="39"/>
      <c r="F62" s="37" t="s">
        <v>139</v>
      </c>
      <c r="G62" s="38"/>
      <c r="H62" s="39"/>
      <c r="I62" s="37" t="s">
        <v>140</v>
      </c>
      <c r="J62" s="38"/>
      <c r="K62" s="39"/>
      <c r="L62" s="37" t="s">
        <v>141</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7">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143</v>
      </c>
      <c r="C1" s="26">
        <v>39851</v>
      </c>
      <c r="D1" s="27"/>
      <c r="E1" s="28"/>
      <c r="F1" s="26">
        <v>39858</v>
      </c>
      <c r="G1" s="27"/>
      <c r="H1" s="28"/>
      <c r="I1" s="26">
        <v>39865</v>
      </c>
      <c r="J1" s="27"/>
      <c r="K1" s="28"/>
      <c r="L1" s="26">
        <v>39872</v>
      </c>
      <c r="M1" s="27"/>
      <c r="N1" s="28"/>
      <c r="O1" s="30" t="s">
        <v>144</v>
      </c>
      <c r="P1" s="24" t="s">
        <v>62</v>
      </c>
    </row>
    <row r="2" spans="1:16" ht="14.25">
      <c r="A2" s="24"/>
      <c r="B2" s="25"/>
      <c r="C2" s="4" t="s">
        <v>2</v>
      </c>
      <c r="D2" s="2" t="s">
        <v>3</v>
      </c>
      <c r="E2" s="3" t="s">
        <v>4</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145</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147</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148</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149</v>
      </c>
      <c r="B9" s="6">
        <f t="shared" si="0"/>
        <v>-3.019197380437703</v>
      </c>
      <c r="C9" s="9"/>
      <c r="D9" s="7"/>
      <c r="E9" s="8">
        <f>D9*D56</f>
        <v>0</v>
      </c>
      <c r="G9" s="1"/>
      <c r="H9" s="8">
        <f>G9*G56</f>
        <v>0</v>
      </c>
      <c r="I9" s="9"/>
      <c r="J9" s="7"/>
      <c r="K9" s="8">
        <f>J9*J56</f>
        <v>0</v>
      </c>
      <c r="L9" s="9"/>
      <c r="M9" s="7"/>
      <c r="N9" s="8">
        <f>M9*M56</f>
        <v>0</v>
      </c>
      <c r="O9" s="6">
        <v>-3.019197380437703</v>
      </c>
    </row>
    <row r="10" spans="1:15" ht="14.25">
      <c r="A10" s="5" t="s">
        <v>150</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151</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69</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75</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152</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153</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101</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104</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105</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106</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154</v>
      </c>
      <c r="B33" s="6">
        <f t="shared" si="0"/>
        <v>-21.8</v>
      </c>
      <c r="C33" s="9"/>
      <c r="D33" s="7"/>
      <c r="E33" s="8">
        <f>D33*D56</f>
        <v>0</v>
      </c>
      <c r="G33" s="1"/>
      <c r="H33" s="8">
        <f>G33*G56</f>
        <v>0</v>
      </c>
      <c r="I33" s="9"/>
      <c r="J33" s="7"/>
      <c r="K33" s="8">
        <f>J33*J56</f>
        <v>0</v>
      </c>
      <c r="L33" s="9"/>
      <c r="M33" s="7"/>
      <c r="N33" s="8">
        <f>M33*M56</f>
        <v>0</v>
      </c>
      <c r="O33" s="6">
        <v>-21.8</v>
      </c>
      <c r="P33"/>
    </row>
    <row r="34" spans="1:15" ht="14.25">
      <c r="A34" s="5" t="s">
        <v>155</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109</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156</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157</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158</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159</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112</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113</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81</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160</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134</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161</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162</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163</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164</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166</v>
      </c>
      <c r="B53" s="6">
        <f t="shared" si="1"/>
        <v>0</v>
      </c>
      <c r="C53" s="9"/>
      <c r="D53" s="7"/>
      <c r="E53" s="8">
        <f>D53*D56</f>
        <v>0</v>
      </c>
      <c r="G53" s="1"/>
      <c r="H53" s="8">
        <f>G53*G56</f>
        <v>0</v>
      </c>
      <c r="I53" s="9"/>
      <c r="J53" s="7"/>
      <c r="K53" s="8">
        <f>J53*J56</f>
        <v>0</v>
      </c>
      <c r="L53" s="9"/>
      <c r="M53" s="7"/>
      <c r="N53" s="8">
        <f>M53*M56</f>
        <v>0</v>
      </c>
      <c r="O53" s="6">
        <v>0</v>
      </c>
    </row>
    <row r="54" spans="1:15" ht="14.25">
      <c r="A54" s="5" t="s">
        <v>167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168</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169</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29"/>
    </row>
    <row r="58" spans="3:16" ht="14.25">
      <c r="C58" s="31" t="s">
        <v>117</v>
      </c>
      <c r="D58" s="32"/>
      <c r="E58" s="12">
        <v>270</v>
      </c>
      <c r="F58" s="31" t="s">
        <v>117</v>
      </c>
      <c r="G58" s="32"/>
      <c r="H58" s="12">
        <v>270</v>
      </c>
      <c r="I58" s="31" t="s">
        <v>117</v>
      </c>
      <c r="J58" s="32"/>
      <c r="K58" s="12">
        <v>270</v>
      </c>
      <c r="L58" s="31" t="s">
        <v>117</v>
      </c>
      <c r="M58" s="32"/>
      <c r="N58" s="12">
        <v>270</v>
      </c>
      <c r="P58" s="29"/>
    </row>
    <row r="59" spans="3:16" ht="14.25">
      <c r="C59" s="33" t="s">
        <v>89</v>
      </c>
      <c r="D59" s="34"/>
      <c r="E59" s="8"/>
      <c r="F59" s="33" t="s">
        <v>89</v>
      </c>
      <c r="G59" s="34"/>
      <c r="H59" s="8"/>
      <c r="I59" s="33" t="s">
        <v>89</v>
      </c>
      <c r="J59" s="34"/>
      <c r="K59" s="8"/>
      <c r="L59" s="33" t="s">
        <v>89</v>
      </c>
      <c r="M59" s="34"/>
      <c r="N59" s="8"/>
      <c r="P59" s="29"/>
    </row>
    <row r="60" spans="3:16" ht="15" thickBot="1">
      <c r="C60" s="35" t="s">
        <v>170</v>
      </c>
      <c r="D60" s="36"/>
      <c r="E60" s="13">
        <v>10</v>
      </c>
      <c r="F60" s="35" t="s">
        <v>170</v>
      </c>
      <c r="G60" s="36"/>
      <c r="H60" s="13">
        <v>10</v>
      </c>
      <c r="I60" s="35" t="s">
        <v>170</v>
      </c>
      <c r="J60" s="36"/>
      <c r="K60" s="13">
        <v>10</v>
      </c>
      <c r="L60" s="35" t="s">
        <v>170</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171</v>
      </c>
      <c r="D62" s="38"/>
      <c r="E62" s="39"/>
      <c r="F62" s="37" t="s">
        <v>172</v>
      </c>
      <c r="G62" s="38"/>
      <c r="H62" s="39"/>
      <c r="I62" s="37" t="s">
        <v>173</v>
      </c>
      <c r="J62" s="38"/>
      <c r="K62" s="39"/>
      <c r="L62" s="37" t="s">
        <v>174</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1">
      <selection activeCell="D11" sqref="D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175</v>
      </c>
      <c r="C1" s="26">
        <v>39879</v>
      </c>
      <c r="D1" s="27"/>
      <c r="E1" s="28"/>
      <c r="F1" s="26">
        <v>39886</v>
      </c>
      <c r="G1" s="27"/>
      <c r="H1" s="28"/>
      <c r="I1" s="26">
        <v>39893</v>
      </c>
      <c r="J1" s="27"/>
      <c r="K1" s="28"/>
      <c r="L1" s="26">
        <v>39900</v>
      </c>
      <c r="M1" s="27"/>
      <c r="N1" s="28"/>
      <c r="O1" s="30" t="s">
        <v>61</v>
      </c>
      <c r="P1" s="24" t="s">
        <v>62</v>
      </c>
    </row>
    <row r="2" spans="1:16" ht="14.25">
      <c r="A2" s="24"/>
      <c r="B2" s="25"/>
      <c r="C2" s="4" t="s">
        <v>2</v>
      </c>
      <c r="D2" s="2" t="s">
        <v>3</v>
      </c>
      <c r="E2" s="3" t="s">
        <v>182</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145</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147</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177</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66</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69</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75</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152</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178</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101</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104</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105</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106</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154</v>
      </c>
      <c r="B33" s="6">
        <f t="shared" si="0"/>
        <v>-21.8</v>
      </c>
      <c r="C33" s="9"/>
      <c r="D33" s="7"/>
      <c r="E33" s="8">
        <f>D33*D56</f>
        <v>0</v>
      </c>
      <c r="G33" s="1"/>
      <c r="H33" s="8">
        <f>G33*G56</f>
        <v>0</v>
      </c>
      <c r="I33" s="9"/>
      <c r="J33" s="7"/>
      <c r="K33" s="8">
        <f>J33*J56</f>
        <v>0</v>
      </c>
      <c r="L33" s="9"/>
      <c r="M33" s="7"/>
      <c r="N33" s="8">
        <f>M33*M56</f>
        <v>0</v>
      </c>
      <c r="O33" s="6">
        <v>-21.8</v>
      </c>
      <c r="P33"/>
    </row>
    <row r="34" spans="1:15" ht="14.25">
      <c r="A34" s="5" t="s">
        <v>179</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109</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156</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157</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158</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159</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112</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113</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81</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160</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134</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161</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162</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163</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164</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166</v>
      </c>
      <c r="B53" s="6">
        <f t="shared" si="1"/>
        <v>0</v>
      </c>
      <c r="C53" s="9"/>
      <c r="D53" s="7"/>
      <c r="E53" s="8">
        <f>D53*D56</f>
        <v>0</v>
      </c>
      <c r="G53" s="1"/>
      <c r="H53" s="8">
        <f>G53*G56</f>
        <v>0</v>
      </c>
      <c r="I53" s="9"/>
      <c r="J53" s="7"/>
      <c r="K53" s="8">
        <f>J53*J56</f>
        <v>0</v>
      </c>
      <c r="L53" s="9"/>
      <c r="M53" s="7"/>
      <c r="N53" s="8">
        <f>M53*M56</f>
        <v>0</v>
      </c>
      <c r="O53" s="6">
        <v>0</v>
      </c>
    </row>
    <row r="54" spans="1:15" ht="14.25">
      <c r="A54" s="5" t="s">
        <v>167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168</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169</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29"/>
    </row>
    <row r="58" spans="3:16" ht="14.25">
      <c r="C58" s="31" t="s">
        <v>180</v>
      </c>
      <c r="D58" s="32"/>
      <c r="E58" s="12">
        <v>270</v>
      </c>
      <c r="F58" s="31" t="s">
        <v>180</v>
      </c>
      <c r="G58" s="32"/>
      <c r="H58" s="12">
        <v>270</v>
      </c>
      <c r="I58" s="31" t="s">
        <v>180</v>
      </c>
      <c r="J58" s="32"/>
      <c r="K58" s="12">
        <v>270</v>
      </c>
      <c r="L58" s="31" t="s">
        <v>180</v>
      </c>
      <c r="M58" s="32"/>
      <c r="N58" s="12">
        <v>270</v>
      </c>
      <c r="P58" s="29"/>
    </row>
    <row r="59" spans="3:16" ht="14.25">
      <c r="C59" s="33" t="s">
        <v>181</v>
      </c>
      <c r="D59" s="34"/>
      <c r="E59" s="8"/>
      <c r="F59" s="33" t="s">
        <v>89</v>
      </c>
      <c r="G59" s="34"/>
      <c r="H59" s="8"/>
      <c r="I59" s="33" t="s">
        <v>89</v>
      </c>
      <c r="J59" s="34"/>
      <c r="K59" s="8"/>
      <c r="L59" s="33" t="s">
        <v>89</v>
      </c>
      <c r="M59" s="34"/>
      <c r="N59" s="8"/>
      <c r="P59" s="29"/>
    </row>
    <row r="60" spans="3:16" ht="15" thickBot="1">
      <c r="C60" s="35" t="s">
        <v>118</v>
      </c>
      <c r="D60" s="36"/>
      <c r="E60" s="13">
        <v>10</v>
      </c>
      <c r="F60" s="35" t="s">
        <v>118</v>
      </c>
      <c r="G60" s="36"/>
      <c r="H60" s="13">
        <v>10</v>
      </c>
      <c r="I60" s="35" t="s">
        <v>118</v>
      </c>
      <c r="J60" s="36"/>
      <c r="K60" s="13">
        <v>10</v>
      </c>
      <c r="L60" s="35" t="s">
        <v>118</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183</v>
      </c>
      <c r="D62" s="38"/>
      <c r="E62" s="39"/>
      <c r="F62" s="37" t="s">
        <v>184</v>
      </c>
      <c r="G62" s="38"/>
      <c r="H62" s="39"/>
      <c r="I62" s="37" t="s">
        <v>185</v>
      </c>
      <c r="J62" s="38"/>
      <c r="K62" s="39"/>
      <c r="L62" s="37" t="s">
        <v>186</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9"/>
  <sheetViews>
    <sheetView workbookViewId="0" topLeftCell="A47">
      <selection activeCell="P57" sqref="P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187</v>
      </c>
      <c r="C1" s="26" t="s">
        <v>195</v>
      </c>
      <c r="D1" s="27"/>
      <c r="E1" s="28"/>
      <c r="F1" s="26">
        <v>39914</v>
      </c>
      <c r="G1" s="27"/>
      <c r="H1" s="28"/>
      <c r="I1" s="26">
        <v>39921</v>
      </c>
      <c r="J1" s="27"/>
      <c r="K1" s="28"/>
      <c r="L1" s="26">
        <v>39929</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5">C3-E3+F3-H3+I3-K3+L3-N3+O3</f>
        <v>1.5209587461640162</v>
      </c>
      <c r="C3" s="9"/>
      <c r="D3" s="7"/>
      <c r="E3" s="8">
        <f>D3*D57</f>
        <v>0</v>
      </c>
      <c r="G3" s="1">
        <v>1</v>
      </c>
      <c r="H3" s="8">
        <f>G3*G57</f>
        <v>12.173913043478262</v>
      </c>
      <c r="I3" s="9"/>
      <c r="J3" s="7"/>
      <c r="K3" s="8">
        <f>J3*J57</f>
        <v>0</v>
      </c>
      <c r="L3" s="9"/>
      <c r="M3" s="7"/>
      <c r="N3" s="8">
        <f>M3*M57</f>
        <v>0</v>
      </c>
      <c r="O3" s="6">
        <v>13.694871789642278</v>
      </c>
    </row>
    <row r="4" spans="1:15" ht="14.25">
      <c r="A4" s="5" t="s">
        <v>194</v>
      </c>
      <c r="B4" s="6">
        <f>C4-E4+F4-H4+I4-K4+L4-N4+O4</f>
        <v>73.82608695652173</v>
      </c>
      <c r="C4" s="9">
        <v>50</v>
      </c>
      <c r="D4" s="7">
        <v>1</v>
      </c>
      <c r="E4" s="8">
        <f>D4*D57</f>
        <v>14</v>
      </c>
      <c r="F4">
        <v>50</v>
      </c>
      <c r="G4" s="1">
        <v>1</v>
      </c>
      <c r="H4" s="8">
        <f>G4*G57</f>
        <v>12.173913043478262</v>
      </c>
      <c r="I4" s="9"/>
      <c r="J4" s="7"/>
      <c r="K4" s="8">
        <f>J4*J57</f>
        <v>0</v>
      </c>
      <c r="L4" s="9"/>
      <c r="M4" s="7"/>
      <c r="N4" s="8">
        <f>M4*M57</f>
        <v>0</v>
      </c>
      <c r="O4" s="6">
        <v>0</v>
      </c>
    </row>
    <row r="5" spans="1:15" ht="14.25">
      <c r="A5" s="5" t="s">
        <v>15</v>
      </c>
      <c r="B5" s="6">
        <f t="shared" si="0"/>
        <v>9.996171534463926</v>
      </c>
      <c r="C5" s="9"/>
      <c r="D5" s="7"/>
      <c r="E5" s="8">
        <f>D5*D57</f>
        <v>0</v>
      </c>
      <c r="G5" s="1"/>
      <c r="H5" s="8">
        <f>G5*G57</f>
        <v>0</v>
      </c>
      <c r="I5" s="9"/>
      <c r="J5" s="7"/>
      <c r="K5" s="8">
        <f>J5*J57</f>
        <v>0</v>
      </c>
      <c r="L5" s="9"/>
      <c r="M5" s="7"/>
      <c r="N5" s="8">
        <f>M5*M57</f>
        <v>0</v>
      </c>
      <c r="O5" s="6">
        <v>9.996171534463926</v>
      </c>
    </row>
    <row r="6" spans="1:15" ht="14.25">
      <c r="A6" s="5" t="s">
        <v>145</v>
      </c>
      <c r="B6" s="6">
        <f t="shared" si="0"/>
        <v>-54.655876375892994</v>
      </c>
      <c r="C6" s="9"/>
      <c r="D6" s="7"/>
      <c r="E6" s="8">
        <f>D6*D57</f>
        <v>0</v>
      </c>
      <c r="G6" s="1">
        <v>1</v>
      </c>
      <c r="H6" s="8">
        <f>G6*G57</f>
        <v>12.173913043478262</v>
      </c>
      <c r="I6" s="9"/>
      <c r="J6" s="7">
        <v>1</v>
      </c>
      <c r="K6" s="8">
        <f>J6*J57</f>
        <v>23.333333333333332</v>
      </c>
      <c r="L6" s="9"/>
      <c r="M6" s="7"/>
      <c r="N6" s="8">
        <f>M6*M57</f>
        <v>0</v>
      </c>
      <c r="O6" s="6">
        <v>-19.1486299990814</v>
      </c>
    </row>
    <row r="7" spans="1:15" ht="14.25">
      <c r="A7" s="5" t="s">
        <v>189</v>
      </c>
      <c r="B7" s="6">
        <f t="shared" si="0"/>
        <v>-0.0019047619047629638</v>
      </c>
      <c r="C7" s="9"/>
      <c r="D7" s="7"/>
      <c r="E7" s="8">
        <f>D7*D57</f>
        <v>0</v>
      </c>
      <c r="G7" s="1"/>
      <c r="H7" s="8">
        <f>G7*G57</f>
        <v>0</v>
      </c>
      <c r="I7" s="9"/>
      <c r="J7" s="7"/>
      <c r="K7" s="8">
        <f>J7*J57</f>
        <v>0</v>
      </c>
      <c r="L7" s="9"/>
      <c r="M7" s="7"/>
      <c r="N7" s="8">
        <f>M7*M57</f>
        <v>0</v>
      </c>
      <c r="O7" s="6">
        <v>-0.0019047619047629638</v>
      </c>
    </row>
    <row r="8" spans="1:15" ht="14.25">
      <c r="A8" s="5" t="s">
        <v>147</v>
      </c>
      <c r="B8" s="6">
        <f t="shared" si="0"/>
        <v>-18.556330287165444</v>
      </c>
      <c r="C8" s="9">
        <v>-40</v>
      </c>
      <c r="D8" s="7">
        <v>1</v>
      </c>
      <c r="E8" s="8">
        <f>D8*D57</f>
        <v>14</v>
      </c>
      <c r="F8">
        <v>65</v>
      </c>
      <c r="G8" s="1">
        <v>1</v>
      </c>
      <c r="H8" s="8">
        <f>G8*G57</f>
        <v>12.173913043478262</v>
      </c>
      <c r="I8" s="9"/>
      <c r="J8" s="7">
        <v>1</v>
      </c>
      <c r="K8" s="8">
        <f>J8*J57</f>
        <v>23.333333333333332</v>
      </c>
      <c r="L8" s="9"/>
      <c r="M8" s="7"/>
      <c r="N8" s="8">
        <f>M8*M57</f>
        <v>0</v>
      </c>
      <c r="O8" s="6">
        <v>5.9509160896461495</v>
      </c>
    </row>
    <row r="9" spans="1:15" ht="14.25">
      <c r="A9" s="5" t="s">
        <v>190</v>
      </c>
      <c r="B9" s="6">
        <f t="shared" si="0"/>
        <v>85.63067544875666</v>
      </c>
      <c r="C9" s="9">
        <v>100</v>
      </c>
      <c r="D9" s="7">
        <v>1</v>
      </c>
      <c r="E9" s="8">
        <f>D9*D57</f>
        <v>14</v>
      </c>
      <c r="G9" s="1">
        <v>1</v>
      </c>
      <c r="H9" s="8">
        <f>G9*G57</f>
        <v>12.173913043478262</v>
      </c>
      <c r="I9" s="9"/>
      <c r="J9" s="7"/>
      <c r="K9" s="8">
        <f>J9*J57</f>
        <v>0</v>
      </c>
      <c r="L9" s="9"/>
      <c r="M9" s="7"/>
      <c r="N9" s="8">
        <f>M9*M57</f>
        <v>0</v>
      </c>
      <c r="O9" s="6">
        <v>11.804588492234927</v>
      </c>
    </row>
    <row r="10" spans="1:15" ht="14.25">
      <c r="A10" s="5" t="s">
        <v>64</v>
      </c>
      <c r="B10" s="6">
        <f t="shared" si="0"/>
        <v>-3.019197380437703</v>
      </c>
      <c r="C10" s="9"/>
      <c r="D10" s="7"/>
      <c r="E10" s="8">
        <f>D10*D57</f>
        <v>0</v>
      </c>
      <c r="G10" s="1"/>
      <c r="H10" s="8">
        <f>G10*G57</f>
        <v>0</v>
      </c>
      <c r="I10" s="9"/>
      <c r="J10" s="7"/>
      <c r="K10" s="8">
        <f>J10*J57</f>
        <v>0</v>
      </c>
      <c r="L10" s="9"/>
      <c r="M10" s="7"/>
      <c r="N10" s="8">
        <f>M10*M57</f>
        <v>0</v>
      </c>
      <c r="O10" s="6">
        <v>-3.019197380437703</v>
      </c>
    </row>
    <row r="11" spans="1:15" ht="14.25">
      <c r="A11" s="5" t="s">
        <v>65</v>
      </c>
      <c r="B11" s="6">
        <f t="shared" si="0"/>
        <v>2.716139181558489</v>
      </c>
      <c r="C11" s="9"/>
      <c r="D11" s="7"/>
      <c r="E11" s="8">
        <f>D11*D57</f>
        <v>0</v>
      </c>
      <c r="G11" s="1"/>
      <c r="H11" s="8">
        <f>G11*G57</f>
        <v>0</v>
      </c>
      <c r="I11" s="9"/>
      <c r="J11" s="7"/>
      <c r="K11" s="8">
        <f>J11*J57</f>
        <v>0</v>
      </c>
      <c r="L11" s="9"/>
      <c r="M11" s="7"/>
      <c r="N11" s="8">
        <f>M11*M57</f>
        <v>0</v>
      </c>
      <c r="O11" s="6">
        <v>2.716139181558489</v>
      </c>
    </row>
    <row r="12" spans="1:15" ht="14.25">
      <c r="A12" s="5" t="s">
        <v>66</v>
      </c>
      <c r="B12" s="6">
        <f t="shared" si="0"/>
        <v>6.620951941966698</v>
      </c>
      <c r="C12" s="9"/>
      <c r="D12" s="7">
        <v>1</v>
      </c>
      <c r="E12" s="8">
        <f>D12*D57</f>
        <v>14</v>
      </c>
      <c r="G12" s="1">
        <v>1</v>
      </c>
      <c r="H12" s="8">
        <f>G12*G57</f>
        <v>12.173913043478262</v>
      </c>
      <c r="I12" s="9"/>
      <c r="J12" s="7"/>
      <c r="K12" s="8">
        <f>J12*J57</f>
        <v>0</v>
      </c>
      <c r="L12" s="9"/>
      <c r="M12" s="7"/>
      <c r="N12" s="8">
        <f>M12*M57</f>
        <v>0</v>
      </c>
      <c r="O12" s="6">
        <v>32.79486498544496</v>
      </c>
    </row>
    <row r="13" spans="1:15" ht="14.25">
      <c r="A13" s="5" t="s">
        <v>67</v>
      </c>
      <c r="B13" s="6">
        <f t="shared" si="0"/>
        <v>3.2596022106548403</v>
      </c>
      <c r="C13" s="9"/>
      <c r="D13" s="7"/>
      <c r="E13" s="8">
        <f>D13*D57</f>
        <v>0</v>
      </c>
      <c r="G13" s="1"/>
      <c r="H13" s="8">
        <f>G13*G57</f>
        <v>0</v>
      </c>
      <c r="I13" s="9"/>
      <c r="J13" s="7"/>
      <c r="K13" s="8">
        <f>J13*J57</f>
        <v>0</v>
      </c>
      <c r="L13" s="9"/>
      <c r="M13" s="7"/>
      <c r="N13" s="8">
        <f>M13*M57</f>
        <v>0</v>
      </c>
      <c r="O13" s="6">
        <v>3.2596022106548403</v>
      </c>
    </row>
    <row r="14" spans="1:15" ht="14.25">
      <c r="A14" s="5" t="s">
        <v>68</v>
      </c>
      <c r="B14" s="6">
        <f t="shared" si="0"/>
        <v>-241.60662178881182</v>
      </c>
      <c r="C14" s="9">
        <v>-40</v>
      </c>
      <c r="D14" s="7">
        <v>1</v>
      </c>
      <c r="E14" s="8">
        <f>D14*D57</f>
        <v>14</v>
      </c>
      <c r="F14">
        <v>-65</v>
      </c>
      <c r="G14" s="1">
        <v>1</v>
      </c>
      <c r="H14" s="8">
        <f>G14*G57</f>
        <v>12.173913043478262</v>
      </c>
      <c r="I14" s="9"/>
      <c r="J14" s="7">
        <v>1</v>
      </c>
      <c r="K14" s="8">
        <f>J14*J57</f>
        <v>23.333333333333332</v>
      </c>
      <c r="L14" s="9"/>
      <c r="M14" s="7"/>
      <c r="N14" s="8">
        <f>M14*M57</f>
        <v>0</v>
      </c>
      <c r="O14" s="6">
        <v>-87.09937541200023</v>
      </c>
    </row>
    <row r="15" spans="1:15" ht="14.25">
      <c r="A15" s="5" t="s">
        <v>69</v>
      </c>
      <c r="B15" s="6">
        <f t="shared" si="0"/>
        <v>70.11548127223068</v>
      </c>
      <c r="C15" s="9"/>
      <c r="D15" s="7">
        <v>1</v>
      </c>
      <c r="E15" s="8">
        <f>D15*D57</f>
        <v>14</v>
      </c>
      <c r="G15" s="1"/>
      <c r="H15" s="8">
        <f>G15*G57</f>
        <v>0</v>
      </c>
      <c r="I15" s="9"/>
      <c r="J15" s="7">
        <v>1</v>
      </c>
      <c r="K15" s="8">
        <f>J15*J57</f>
        <v>23.333333333333332</v>
      </c>
      <c r="L15" s="9"/>
      <c r="M15" s="7"/>
      <c r="N15" s="8">
        <f>M15*M57</f>
        <v>0</v>
      </c>
      <c r="O15" s="6">
        <v>107.44881460556401</v>
      </c>
    </row>
    <row r="16" spans="1:15" ht="14.25">
      <c r="A16" s="5" t="s">
        <v>70</v>
      </c>
      <c r="B16" s="6">
        <f t="shared" si="0"/>
        <v>19.637653906442395</v>
      </c>
      <c r="C16" s="9"/>
      <c r="D16" s="7"/>
      <c r="E16" s="8">
        <f>D16*D57</f>
        <v>0</v>
      </c>
      <c r="G16" s="1"/>
      <c r="H16" s="8">
        <f>G16*G57</f>
        <v>0</v>
      </c>
      <c r="I16" s="9"/>
      <c r="J16" s="7"/>
      <c r="K16" s="8">
        <f>J16*J57</f>
        <v>0</v>
      </c>
      <c r="L16" s="9"/>
      <c r="M16" s="7"/>
      <c r="N16" s="8">
        <f>M16*M57</f>
        <v>0</v>
      </c>
      <c r="O16" s="6">
        <v>19.637653906442395</v>
      </c>
    </row>
    <row r="17" spans="1:15" ht="14.25">
      <c r="A17" s="5" t="s">
        <v>71</v>
      </c>
      <c r="B17" s="6">
        <f t="shared" si="0"/>
        <v>-0.001246370736662783</v>
      </c>
      <c r="C17" s="9"/>
      <c r="D17" s="7"/>
      <c r="E17" s="8">
        <f>D17*D57</f>
        <v>0</v>
      </c>
      <c r="G17" s="1"/>
      <c r="H17" s="8">
        <f>G17*G57</f>
        <v>0</v>
      </c>
      <c r="I17" s="9"/>
      <c r="J17" s="7"/>
      <c r="K17" s="8">
        <f>J17*J57</f>
        <v>0</v>
      </c>
      <c r="L17" s="9"/>
      <c r="M17" s="7"/>
      <c r="N17" s="8">
        <f>M17*M57</f>
        <v>0</v>
      </c>
      <c r="O17" s="6">
        <v>-0.001246370736662783</v>
      </c>
    </row>
    <row r="18" spans="1:15" ht="14.25">
      <c r="A18" s="5" t="s">
        <v>72</v>
      </c>
      <c r="B18" s="6">
        <f t="shared" si="0"/>
        <v>-4.285283695640857</v>
      </c>
      <c r="C18" s="9"/>
      <c r="D18" s="7"/>
      <c r="E18" s="8">
        <f>D18*D57</f>
        <v>0</v>
      </c>
      <c r="G18" s="1"/>
      <c r="H18" s="8">
        <f>G18*G57</f>
        <v>0</v>
      </c>
      <c r="I18" s="9"/>
      <c r="J18" s="7"/>
      <c r="K18" s="8">
        <f>J18*J57</f>
        <v>0</v>
      </c>
      <c r="L18" s="9"/>
      <c r="M18" s="7"/>
      <c r="N18" s="8">
        <f>M18*M57</f>
        <v>0</v>
      </c>
      <c r="O18" s="6">
        <v>-4.285283695640857</v>
      </c>
    </row>
    <row r="19" spans="1:15" ht="14.25">
      <c r="A19" s="5" t="s">
        <v>73</v>
      </c>
      <c r="B19" s="6">
        <f t="shared" si="0"/>
        <v>0.003146074727887971</v>
      </c>
      <c r="C19" s="9"/>
      <c r="D19" s="7"/>
      <c r="E19" s="8">
        <f>D19*D57</f>
        <v>0</v>
      </c>
      <c r="G19" s="1"/>
      <c r="H19" s="8">
        <f>G19*G57</f>
        <v>0</v>
      </c>
      <c r="I19" s="9"/>
      <c r="J19" s="7"/>
      <c r="K19" s="8">
        <f>J19*J57</f>
        <v>0</v>
      </c>
      <c r="L19" s="9"/>
      <c r="M19" s="7"/>
      <c r="N19" s="8">
        <f>M19*M57</f>
        <v>0</v>
      </c>
      <c r="O19" s="6">
        <v>0.003146074727887971</v>
      </c>
    </row>
    <row r="20" spans="1:15" ht="14.25">
      <c r="A20" s="5" t="s">
        <v>74</v>
      </c>
      <c r="B20" s="6">
        <f t="shared" si="0"/>
        <v>-6.778759396019709</v>
      </c>
      <c r="C20" s="9"/>
      <c r="D20" s="7">
        <v>1</v>
      </c>
      <c r="E20" s="8">
        <f>D20*D57</f>
        <v>14</v>
      </c>
      <c r="G20" s="1"/>
      <c r="H20" s="8">
        <f>G20*G57</f>
        <v>0</v>
      </c>
      <c r="I20" s="9"/>
      <c r="J20" s="7"/>
      <c r="K20" s="8">
        <f>J20*J57</f>
        <v>0</v>
      </c>
      <c r="L20" s="9"/>
      <c r="M20" s="7"/>
      <c r="N20" s="8">
        <f>M20*M57</f>
        <v>0</v>
      </c>
      <c r="O20" s="6">
        <v>7.221240603980291</v>
      </c>
    </row>
    <row r="21" spans="1:15" ht="14.25">
      <c r="A21" s="5" t="s">
        <v>75</v>
      </c>
      <c r="B21" s="6">
        <f t="shared" si="0"/>
        <v>61.60433378325932</v>
      </c>
      <c r="C21" s="9"/>
      <c r="D21" s="7"/>
      <c r="E21" s="8">
        <f>D21*D57</f>
        <v>0</v>
      </c>
      <c r="G21" s="1">
        <v>1</v>
      </c>
      <c r="H21" s="8">
        <f>G21*G57</f>
        <v>12.173913043478262</v>
      </c>
      <c r="I21" s="9"/>
      <c r="J21" s="7"/>
      <c r="K21" s="8">
        <f>J21*J57</f>
        <v>0</v>
      </c>
      <c r="L21" s="9"/>
      <c r="M21" s="7"/>
      <c r="N21" s="8">
        <f>M21*M57</f>
        <v>0</v>
      </c>
      <c r="O21" s="6">
        <v>73.77824682673759</v>
      </c>
    </row>
    <row r="22" spans="1:15" ht="14.25">
      <c r="A22" s="5" t="s">
        <v>76</v>
      </c>
      <c r="B22" s="6">
        <f t="shared" si="0"/>
        <v>255.6027479240372</v>
      </c>
      <c r="C22" s="9"/>
      <c r="D22" s="7">
        <v>1</v>
      </c>
      <c r="E22" s="8">
        <f>D22*D57</f>
        <v>14</v>
      </c>
      <c r="G22" s="1"/>
      <c r="H22" s="8">
        <f>G22*G57</f>
        <v>0</v>
      </c>
      <c r="I22" s="9"/>
      <c r="J22" s="7">
        <v>1</v>
      </c>
      <c r="K22" s="8">
        <f>J22*J57</f>
        <v>23.333333333333332</v>
      </c>
      <c r="L22" s="9"/>
      <c r="M22" s="7"/>
      <c r="N22" s="8">
        <f>M22*M57</f>
        <v>0</v>
      </c>
      <c r="O22" s="6">
        <v>292.9360812573705</v>
      </c>
    </row>
    <row r="23" spans="1:15" ht="14.25">
      <c r="A23" s="5" t="s">
        <v>77</v>
      </c>
      <c r="B23" s="6">
        <f t="shared" si="0"/>
        <v>-14.767778048531252</v>
      </c>
      <c r="C23" s="9"/>
      <c r="D23" s="7"/>
      <c r="E23" s="8">
        <f>D23*D57</f>
        <v>0</v>
      </c>
      <c r="G23" s="1">
        <v>1</v>
      </c>
      <c r="H23" s="8">
        <f>G23*G57</f>
        <v>12.173913043478262</v>
      </c>
      <c r="I23" s="9"/>
      <c r="J23" s="7"/>
      <c r="K23" s="8">
        <f>J23*J57</f>
        <v>0</v>
      </c>
      <c r="L23" s="9"/>
      <c r="M23" s="7"/>
      <c r="N23" s="8">
        <f>M23*M57</f>
        <v>0</v>
      </c>
      <c r="O23" s="6">
        <v>-2.59386500505299</v>
      </c>
    </row>
    <row r="24" spans="1:15" ht="14.25">
      <c r="A24" s="5" t="s">
        <v>152</v>
      </c>
      <c r="B24" s="6">
        <f t="shared" si="0"/>
        <v>492.48485572098133</v>
      </c>
      <c r="C24" s="9">
        <v>-389</v>
      </c>
      <c r="D24" s="7">
        <v>1</v>
      </c>
      <c r="E24" s="8">
        <f>D24*D57</f>
        <v>14</v>
      </c>
      <c r="F24">
        <v>222</v>
      </c>
      <c r="G24" s="1">
        <v>1</v>
      </c>
      <c r="H24" s="8">
        <f>G24*G57</f>
        <v>12.173913043478262</v>
      </c>
      <c r="I24" s="9"/>
      <c r="J24" s="7"/>
      <c r="K24" s="8">
        <f>J24*J57</f>
        <v>0</v>
      </c>
      <c r="L24" s="9">
        <v>180</v>
      </c>
      <c r="M24" s="7"/>
      <c r="N24" s="8">
        <f>M24*M57</f>
        <v>0</v>
      </c>
      <c r="O24" s="6">
        <v>505.6587687644596</v>
      </c>
    </row>
    <row r="25" spans="1:15" ht="14.25">
      <c r="A25" s="5" t="s">
        <v>191</v>
      </c>
      <c r="B25" s="6">
        <f t="shared" si="0"/>
        <v>11.19939925571505</v>
      </c>
      <c r="C25" s="9"/>
      <c r="D25" s="7"/>
      <c r="E25" s="8">
        <f>D25*D57</f>
        <v>0</v>
      </c>
      <c r="G25" s="1"/>
      <c r="H25" s="8">
        <f>G25*G57</f>
        <v>0</v>
      </c>
      <c r="I25" s="9"/>
      <c r="J25" s="7"/>
      <c r="K25" s="8">
        <f>J25*J57</f>
        <v>0</v>
      </c>
      <c r="L25" s="9"/>
      <c r="M25" s="7"/>
      <c r="N25" s="8">
        <f>M25*M57</f>
        <v>0</v>
      </c>
      <c r="O25" s="6">
        <v>11.19939925571505</v>
      </c>
    </row>
    <row r="26" spans="1:15" ht="14.25">
      <c r="A26" s="5" t="s">
        <v>101</v>
      </c>
      <c r="B26" s="6">
        <f t="shared" si="0"/>
        <v>40.003409090909095</v>
      </c>
      <c r="C26" s="9"/>
      <c r="D26" s="7"/>
      <c r="E26" s="8">
        <f>D26*D57</f>
        <v>0</v>
      </c>
      <c r="G26" s="1"/>
      <c r="H26" s="8">
        <f>G26*G57</f>
        <v>0</v>
      </c>
      <c r="I26" s="9"/>
      <c r="J26" s="7"/>
      <c r="K26" s="8">
        <f>J26*J57</f>
        <v>0</v>
      </c>
      <c r="L26" s="9"/>
      <c r="M26" s="7"/>
      <c r="N26" s="8">
        <f>M26*M57</f>
        <v>0</v>
      </c>
      <c r="O26" s="6">
        <v>40.003409090909095</v>
      </c>
    </row>
    <row r="27" spans="1:15" ht="14.25">
      <c r="A27" s="5" t="s">
        <v>102</v>
      </c>
      <c r="B27" s="6">
        <f t="shared" si="0"/>
        <v>-239.22123970601717</v>
      </c>
      <c r="C27" s="9">
        <v>-153</v>
      </c>
      <c r="D27" s="7">
        <v>1</v>
      </c>
      <c r="E27" s="8">
        <f>D27*D57</f>
        <v>14</v>
      </c>
      <c r="F27">
        <v>-65</v>
      </c>
      <c r="G27" s="1">
        <v>1</v>
      </c>
      <c r="H27" s="8">
        <f>G27*G57</f>
        <v>12.173913043478262</v>
      </c>
      <c r="I27" s="9"/>
      <c r="J27" s="7"/>
      <c r="K27" s="8">
        <f>J27*J57</f>
        <v>0</v>
      </c>
      <c r="L27" s="9">
        <v>-30</v>
      </c>
      <c r="M27" s="7"/>
      <c r="N27" s="8">
        <f>M27*M57</f>
        <v>0</v>
      </c>
      <c r="O27" s="6">
        <v>34.95267333746108</v>
      </c>
    </row>
    <row r="28" spans="1:15" ht="14.25">
      <c r="A28" s="5" t="s">
        <v>103</v>
      </c>
      <c r="B28" s="6">
        <f t="shared" si="0"/>
        <v>67.17730130570861</v>
      </c>
      <c r="C28" s="9"/>
      <c r="D28" s="7"/>
      <c r="E28" s="8">
        <f>D28*D57</f>
        <v>0</v>
      </c>
      <c r="G28" s="1"/>
      <c r="H28" s="8">
        <f>G28*G57</f>
        <v>0</v>
      </c>
      <c r="I28" s="9"/>
      <c r="J28" s="7"/>
      <c r="K28" s="8">
        <f>J28*J57</f>
        <v>0</v>
      </c>
      <c r="L28" s="9"/>
      <c r="M28" s="7"/>
      <c r="N28" s="8">
        <f>M28*M57</f>
        <v>0</v>
      </c>
      <c r="O28" s="6">
        <v>67.17730130570861</v>
      </c>
    </row>
    <row r="29" spans="1:15" ht="14.25">
      <c r="A29" s="5" t="s">
        <v>133</v>
      </c>
      <c r="B29" s="6">
        <f t="shared" si="0"/>
        <v>4.209925340360133</v>
      </c>
      <c r="C29" s="9"/>
      <c r="D29" s="7">
        <v>1</v>
      </c>
      <c r="E29" s="8">
        <f>D29*D57</f>
        <v>14</v>
      </c>
      <c r="G29" s="1">
        <v>1</v>
      </c>
      <c r="H29" s="8">
        <f>G29*G57</f>
        <v>12.173913043478262</v>
      </c>
      <c r="I29" s="9"/>
      <c r="J29" s="7"/>
      <c r="K29" s="8">
        <f>J29*J57</f>
        <v>0</v>
      </c>
      <c r="L29" s="9"/>
      <c r="M29" s="7"/>
      <c r="N29" s="8">
        <f>M29*M57</f>
        <v>0</v>
      </c>
      <c r="O29" s="6">
        <v>30.383838383838395</v>
      </c>
    </row>
    <row r="30" spans="1:15" ht="14.25">
      <c r="A30" s="5" t="s">
        <v>104</v>
      </c>
      <c r="B30" s="6">
        <f t="shared" si="0"/>
        <v>-9.83453858644971</v>
      </c>
      <c r="C30" s="9">
        <v>-153</v>
      </c>
      <c r="D30" s="7">
        <v>1</v>
      </c>
      <c r="E30" s="8">
        <f>D30*D57</f>
        <v>14</v>
      </c>
      <c r="F30">
        <v>235</v>
      </c>
      <c r="G30" s="1">
        <v>1</v>
      </c>
      <c r="H30" s="8">
        <f>G30*G57</f>
        <v>12.173913043478262</v>
      </c>
      <c r="I30" s="9"/>
      <c r="J30" s="7"/>
      <c r="K30" s="8">
        <f>J30*J57</f>
        <v>0</v>
      </c>
      <c r="L30" s="9">
        <v>-30</v>
      </c>
      <c r="M30" s="7"/>
      <c r="N30" s="8">
        <f>M30*M57</f>
        <v>0</v>
      </c>
      <c r="O30" s="6">
        <v>-35.660625542971445</v>
      </c>
    </row>
    <row r="31" spans="1:15" ht="14.25">
      <c r="A31" s="5" t="s">
        <v>105</v>
      </c>
      <c r="B31" s="6">
        <f t="shared" si="0"/>
        <v>103.52630869453046</v>
      </c>
      <c r="C31" s="9"/>
      <c r="D31" s="7"/>
      <c r="E31" s="8">
        <f>D31*D57</f>
        <v>0</v>
      </c>
      <c r="G31" s="1"/>
      <c r="H31" s="8">
        <f>G31*G57</f>
        <v>0</v>
      </c>
      <c r="I31" s="9"/>
      <c r="J31" s="7"/>
      <c r="K31" s="8">
        <f>J31*J57</f>
        <v>0</v>
      </c>
      <c r="L31" s="9"/>
      <c r="M31" s="7"/>
      <c r="N31" s="8">
        <f>M31*M57</f>
        <v>0</v>
      </c>
      <c r="O31" s="6">
        <v>103.52630869453046</v>
      </c>
    </row>
    <row r="32" spans="1:15" ht="14.25">
      <c r="A32" s="5" t="s">
        <v>106</v>
      </c>
      <c r="B32" s="6">
        <f t="shared" si="0"/>
        <v>-5.330734019369366</v>
      </c>
      <c r="C32" s="9"/>
      <c r="D32" s="7">
        <v>1</v>
      </c>
      <c r="E32" s="8">
        <f>D32*D57</f>
        <v>14</v>
      </c>
      <c r="G32" s="1">
        <v>1</v>
      </c>
      <c r="H32" s="8">
        <f>G32*G57</f>
        <v>12.173913043478262</v>
      </c>
      <c r="I32" s="9"/>
      <c r="J32" s="7">
        <v>1</v>
      </c>
      <c r="K32" s="8">
        <f>J32*J57</f>
        <v>23.333333333333332</v>
      </c>
      <c r="L32" s="9"/>
      <c r="M32" s="7"/>
      <c r="N32" s="8">
        <f>M32*M57</f>
        <v>0</v>
      </c>
      <c r="O32" s="6">
        <v>44.17651235744223</v>
      </c>
    </row>
    <row r="33" spans="1:15" ht="14.25">
      <c r="A33" s="5" t="s">
        <v>107</v>
      </c>
      <c r="B33" s="6">
        <f t="shared" si="0"/>
        <v>39.99578123836088</v>
      </c>
      <c r="C33" s="9"/>
      <c r="D33" s="7"/>
      <c r="E33" s="8">
        <f>D33*D57</f>
        <v>0</v>
      </c>
      <c r="G33" s="1"/>
      <c r="H33" s="8">
        <f>G33*G57</f>
        <v>0</v>
      </c>
      <c r="I33" s="9"/>
      <c r="J33" s="7"/>
      <c r="K33" s="8">
        <f>J33*J57</f>
        <v>0</v>
      </c>
      <c r="L33" s="9"/>
      <c r="M33" s="7"/>
      <c r="N33" s="8">
        <f>M33*M57</f>
        <v>0</v>
      </c>
      <c r="O33" s="6">
        <v>39.99578123836088</v>
      </c>
    </row>
    <row r="34" spans="1:16" ht="14.25">
      <c r="A34" s="5" t="s">
        <v>154</v>
      </c>
      <c r="B34" s="6">
        <f t="shared" si="0"/>
        <v>-61.8</v>
      </c>
      <c r="C34" s="9">
        <v>-40</v>
      </c>
      <c r="D34" s="7"/>
      <c r="E34" s="8">
        <f>D34*D57</f>
        <v>0</v>
      </c>
      <c r="G34" s="1"/>
      <c r="H34" s="8">
        <f>G34*G57</f>
        <v>0</v>
      </c>
      <c r="I34" s="9"/>
      <c r="J34" s="7"/>
      <c r="K34" s="8">
        <f>J34*J57</f>
        <v>0</v>
      </c>
      <c r="L34" s="9"/>
      <c r="M34" s="7"/>
      <c r="N34" s="8">
        <f>M34*M57</f>
        <v>0</v>
      </c>
      <c r="O34" s="6">
        <v>-21.8</v>
      </c>
      <c r="P34"/>
    </row>
    <row r="35" spans="1:15" ht="14.25">
      <c r="A35" s="5" t="s">
        <v>192</v>
      </c>
      <c r="B35" s="6">
        <f t="shared" si="0"/>
        <v>43.88740028862388</v>
      </c>
      <c r="C35" s="9"/>
      <c r="D35" s="7">
        <v>1</v>
      </c>
      <c r="E35" s="8">
        <f>D35*D57</f>
        <v>14</v>
      </c>
      <c r="G35" s="1"/>
      <c r="H35" s="8">
        <f>G35*G57</f>
        <v>0</v>
      </c>
      <c r="I35" s="9"/>
      <c r="J35" s="7">
        <v>1</v>
      </c>
      <c r="K35" s="8">
        <f>J35*J57</f>
        <v>23.333333333333332</v>
      </c>
      <c r="L35" s="9"/>
      <c r="M35" s="7"/>
      <c r="N35" s="8">
        <f>M35*M57</f>
        <v>0</v>
      </c>
      <c r="O35" s="6">
        <v>81.22073362195721</v>
      </c>
    </row>
    <row r="36" spans="1:15" ht="14.25">
      <c r="A36" s="5" t="s">
        <v>109</v>
      </c>
      <c r="B36" s="6">
        <f aca="true" t="shared" si="1" ref="B36:B55">C36-E36+F36-H36+I36-K36+L36-N36+O36</f>
        <v>45.18857613235812</v>
      </c>
      <c r="C36" s="9"/>
      <c r="D36" s="7"/>
      <c r="E36" s="8">
        <f>D36*D57</f>
        <v>0</v>
      </c>
      <c r="G36" s="1">
        <v>1</v>
      </c>
      <c r="H36" s="8">
        <f>G36*G57</f>
        <v>12.173913043478262</v>
      </c>
      <c r="I36" s="9"/>
      <c r="J36" s="7"/>
      <c r="K36" s="8">
        <f>J36*J57</f>
        <v>0</v>
      </c>
      <c r="L36" s="9"/>
      <c r="M36" s="7"/>
      <c r="N36" s="8">
        <f>M36*M57</f>
        <v>0</v>
      </c>
      <c r="O36" s="6">
        <v>57.36248917583639</v>
      </c>
    </row>
    <row r="37" spans="1:15" ht="14.25">
      <c r="A37" s="5" t="s">
        <v>156</v>
      </c>
      <c r="B37" s="6">
        <f t="shared" si="1"/>
        <v>60.32651953646032</v>
      </c>
      <c r="C37" s="9">
        <v>100</v>
      </c>
      <c r="D37" s="7">
        <v>1</v>
      </c>
      <c r="E37" s="8">
        <f>D37*D57</f>
        <v>14</v>
      </c>
      <c r="G37" s="1">
        <v>1</v>
      </c>
      <c r="H37" s="8">
        <f>G37*G57</f>
        <v>12.173913043478262</v>
      </c>
      <c r="I37" s="9"/>
      <c r="J37" s="7">
        <v>1</v>
      </c>
      <c r="K37" s="8">
        <f>J37*J57</f>
        <v>23.333333333333332</v>
      </c>
      <c r="L37" s="9"/>
      <c r="M37" s="7"/>
      <c r="N37" s="8">
        <f>M37*M57</f>
        <v>0</v>
      </c>
      <c r="O37" s="6">
        <v>9.833765913271911</v>
      </c>
    </row>
    <row r="38" spans="1:15" ht="14.25">
      <c r="A38" s="5" t="s">
        <v>157</v>
      </c>
      <c r="B38" s="6">
        <f t="shared" si="1"/>
        <v>67.33333333333333</v>
      </c>
      <c r="C38" s="9"/>
      <c r="D38" s="7"/>
      <c r="E38" s="8">
        <f>D38*D57</f>
        <v>0</v>
      </c>
      <c r="G38" s="1"/>
      <c r="H38" s="8">
        <f>G38*G57</f>
        <v>0</v>
      </c>
      <c r="I38" s="9"/>
      <c r="J38" s="7"/>
      <c r="K38" s="8">
        <f>J38*J57</f>
        <v>0</v>
      </c>
      <c r="L38" s="9"/>
      <c r="M38" s="7"/>
      <c r="N38" s="8">
        <f>M38*M57</f>
        <v>0</v>
      </c>
      <c r="O38" s="6">
        <v>67.33333333333333</v>
      </c>
    </row>
    <row r="39" spans="1:15" ht="14.25">
      <c r="A39" s="5" t="s">
        <v>110</v>
      </c>
      <c r="B39" s="6">
        <f t="shared" si="1"/>
        <v>99.99840588666181</v>
      </c>
      <c r="C39" s="9"/>
      <c r="D39" s="7"/>
      <c r="E39" s="8">
        <f>D39*D57</f>
        <v>0</v>
      </c>
      <c r="G39" s="1"/>
      <c r="H39" s="8">
        <f>G39*G57</f>
        <v>0</v>
      </c>
      <c r="I39" s="9"/>
      <c r="J39" s="7"/>
      <c r="K39" s="8">
        <f>J39*J57</f>
        <v>0</v>
      </c>
      <c r="L39" s="9"/>
      <c r="M39" s="7"/>
      <c r="N39" s="8">
        <f>M39*M57</f>
        <v>0</v>
      </c>
      <c r="O39" s="6">
        <v>99.99840588666181</v>
      </c>
    </row>
    <row r="40" spans="1:15" ht="14.25">
      <c r="A40" s="5" t="s">
        <v>158</v>
      </c>
      <c r="B40" s="6">
        <f t="shared" si="1"/>
        <v>70.02419495234403</v>
      </c>
      <c r="C40" s="9"/>
      <c r="D40" s="7"/>
      <c r="E40" s="8">
        <f>D40*D57</f>
        <v>0</v>
      </c>
      <c r="G40" s="1"/>
      <c r="H40" s="8">
        <f>G40*G57</f>
        <v>0</v>
      </c>
      <c r="I40" s="7"/>
      <c r="J40" s="7"/>
      <c r="K40" s="8">
        <f>J40*J57</f>
        <v>0</v>
      </c>
      <c r="L40" s="7"/>
      <c r="M40" s="7"/>
      <c r="N40" s="8">
        <f>M40*M57</f>
        <v>0</v>
      </c>
      <c r="O40" s="6">
        <v>70.02419495234403</v>
      </c>
    </row>
    <row r="41" spans="1:15" ht="14.25">
      <c r="A41" s="5" t="s">
        <v>111</v>
      </c>
      <c r="B41" s="6">
        <f t="shared" si="1"/>
        <v>188.30577755049964</v>
      </c>
      <c r="C41" s="9">
        <v>-153</v>
      </c>
      <c r="D41" s="7">
        <v>1</v>
      </c>
      <c r="E41" s="8">
        <f>D41*D57</f>
        <v>14</v>
      </c>
      <c r="F41">
        <v>270</v>
      </c>
      <c r="G41" s="1">
        <v>1</v>
      </c>
      <c r="H41" s="8">
        <f>G41*G57</f>
        <v>12.173913043478262</v>
      </c>
      <c r="I41" s="7"/>
      <c r="J41" s="7">
        <v>1</v>
      </c>
      <c r="K41" s="8">
        <f>J41*J57</f>
        <v>23.333333333333332</v>
      </c>
      <c r="L41" s="7">
        <v>-30</v>
      </c>
      <c r="M41" s="7"/>
      <c r="N41" s="8">
        <f>M41*M57</f>
        <v>0</v>
      </c>
      <c r="O41" s="6">
        <v>150.81302392731124</v>
      </c>
    </row>
    <row r="42" spans="1:15" ht="14.25">
      <c r="A42" s="5" t="s">
        <v>159</v>
      </c>
      <c r="B42" s="6">
        <f t="shared" si="1"/>
        <v>-29.248293747987844</v>
      </c>
      <c r="C42" s="9">
        <v>-120</v>
      </c>
      <c r="D42" s="7">
        <v>1</v>
      </c>
      <c r="E42" s="8">
        <f>D42*D57</f>
        <v>14</v>
      </c>
      <c r="F42">
        <v>300</v>
      </c>
      <c r="G42" s="1">
        <v>1</v>
      </c>
      <c r="H42" s="8">
        <f>G42*G57</f>
        <v>12.173913043478262</v>
      </c>
      <c r="I42" s="7"/>
      <c r="J42" s="7">
        <v>1</v>
      </c>
      <c r="K42" s="8">
        <f>J42*J57</f>
        <v>23.333333333333332</v>
      </c>
      <c r="L42" s="7"/>
      <c r="M42" s="7"/>
      <c r="N42" s="8">
        <f>M42*M57</f>
        <v>0</v>
      </c>
      <c r="O42" s="6">
        <v>-159.74104737117625</v>
      </c>
    </row>
    <row r="43" spans="1:15" ht="14.25">
      <c r="A43" s="5" t="s">
        <v>112</v>
      </c>
      <c r="B43" s="6">
        <f t="shared" si="1"/>
        <v>94.64115198046048</v>
      </c>
      <c r="C43" s="9"/>
      <c r="D43" s="7"/>
      <c r="E43" s="8">
        <f>D43*D57</f>
        <v>0</v>
      </c>
      <c r="F43">
        <v>35</v>
      </c>
      <c r="G43" s="1">
        <v>1</v>
      </c>
      <c r="H43" s="8">
        <f>G43*G57</f>
        <v>12.173913043478262</v>
      </c>
      <c r="I43" s="7"/>
      <c r="J43" s="7">
        <v>1</v>
      </c>
      <c r="K43" s="8">
        <f>J43*J57</f>
        <v>23.333333333333332</v>
      </c>
      <c r="L43" s="7">
        <v>110</v>
      </c>
      <c r="M43" s="7"/>
      <c r="N43" s="8">
        <f>M43*M57</f>
        <v>0</v>
      </c>
      <c r="O43" s="6">
        <v>-14.851601642727921</v>
      </c>
    </row>
    <row r="44" spans="1:15" ht="14.25">
      <c r="A44" s="5" t="s">
        <v>113</v>
      </c>
      <c r="B44" s="6">
        <f t="shared" si="1"/>
        <v>-123.92212143491709</v>
      </c>
      <c r="C44" s="9">
        <v>177</v>
      </c>
      <c r="D44" s="7">
        <v>1</v>
      </c>
      <c r="E44" s="8">
        <f>D44*D57</f>
        <v>14</v>
      </c>
      <c r="F44">
        <v>-65</v>
      </c>
      <c r="G44" s="1">
        <v>1</v>
      </c>
      <c r="H44" s="8">
        <f>G44*G57</f>
        <v>12.173913043478262</v>
      </c>
      <c r="I44" s="7"/>
      <c r="J44" s="7"/>
      <c r="K44" s="8">
        <f>J44*J57</f>
        <v>0</v>
      </c>
      <c r="L44" s="7">
        <v>-30</v>
      </c>
      <c r="M44" s="7"/>
      <c r="N44" s="8">
        <f>M44*M57</f>
        <v>0</v>
      </c>
      <c r="O44" s="6">
        <v>-179.74820839143882</v>
      </c>
    </row>
    <row r="45" spans="1:15" ht="14.25">
      <c r="A45" s="5" t="s">
        <v>81</v>
      </c>
      <c r="B45" s="6">
        <f t="shared" si="1"/>
        <v>294.85782546443073</v>
      </c>
      <c r="C45" s="9">
        <v>-66</v>
      </c>
      <c r="D45" s="7"/>
      <c r="E45" s="8">
        <f>D45*D57</f>
        <v>0</v>
      </c>
      <c r="F45">
        <v>398</v>
      </c>
      <c r="G45" s="1">
        <v>1</v>
      </c>
      <c r="H45" s="8">
        <f>G45*G57</f>
        <v>12.173913043478262</v>
      </c>
      <c r="I45" s="7"/>
      <c r="J45" s="7">
        <v>1</v>
      </c>
      <c r="K45" s="8">
        <f>J45*J57</f>
        <v>23.333333333333332</v>
      </c>
      <c r="L45" s="7">
        <v>-30</v>
      </c>
      <c r="M45" s="7"/>
      <c r="N45" s="8">
        <f>M45*M57</f>
        <v>0</v>
      </c>
      <c r="O45" s="6">
        <v>28.365071841242298</v>
      </c>
    </row>
    <row r="46" spans="1:15" ht="14.25">
      <c r="A46" s="5" t="s">
        <v>160</v>
      </c>
      <c r="B46" s="6">
        <f t="shared" si="1"/>
        <v>-231.3776131174343</v>
      </c>
      <c r="C46" s="9">
        <v>27</v>
      </c>
      <c r="D46" s="7">
        <v>1</v>
      </c>
      <c r="E46" s="8">
        <f>D46*D57</f>
        <v>14</v>
      </c>
      <c r="F46">
        <v>-30</v>
      </c>
      <c r="G46" s="1">
        <v>1</v>
      </c>
      <c r="H46" s="8">
        <f>G46*G57</f>
        <v>12.173913043478262</v>
      </c>
      <c r="I46" s="7"/>
      <c r="J46" s="7"/>
      <c r="K46" s="8">
        <f>J46*J57</f>
        <v>0</v>
      </c>
      <c r="L46" s="7">
        <v>-30</v>
      </c>
      <c r="M46" s="7"/>
      <c r="N46" s="8">
        <f>M46*M57</f>
        <v>0</v>
      </c>
      <c r="O46" s="6">
        <v>-172.203700073956</v>
      </c>
    </row>
    <row r="47" spans="1:15" ht="14.25">
      <c r="A47" s="5" t="s">
        <v>134</v>
      </c>
      <c r="B47" s="6">
        <f t="shared" si="1"/>
        <v>28.608555605863433</v>
      </c>
      <c r="C47" s="9"/>
      <c r="D47" s="7">
        <v>1</v>
      </c>
      <c r="E47" s="8">
        <f>D47*D57</f>
        <v>14</v>
      </c>
      <c r="G47" s="1">
        <v>1</v>
      </c>
      <c r="H47" s="8">
        <f>G47*G57</f>
        <v>12.173913043478262</v>
      </c>
      <c r="I47" s="7"/>
      <c r="J47" s="7"/>
      <c r="K47" s="8">
        <f>J47*J57</f>
        <v>0</v>
      </c>
      <c r="L47" s="7"/>
      <c r="M47" s="7"/>
      <c r="N47" s="8">
        <f>M47*M57</f>
        <v>0</v>
      </c>
      <c r="O47" s="6">
        <v>54.782468649341695</v>
      </c>
    </row>
    <row r="48" spans="1:19" ht="14.25">
      <c r="A48" s="5" t="s">
        <v>161</v>
      </c>
      <c r="B48" s="6">
        <f t="shared" si="1"/>
        <v>25.396968793467046</v>
      </c>
      <c r="C48" s="9"/>
      <c r="D48" s="7"/>
      <c r="E48" s="8">
        <f>D48*D57</f>
        <v>0</v>
      </c>
      <c r="G48" s="1"/>
      <c r="H48" s="8">
        <f>G48*G57</f>
        <v>0</v>
      </c>
      <c r="I48" s="7"/>
      <c r="J48" s="7"/>
      <c r="K48" s="8">
        <f>J48*J57</f>
        <v>0</v>
      </c>
      <c r="L48" s="7"/>
      <c r="M48" s="7"/>
      <c r="N48" s="8">
        <f>M48*M57</f>
        <v>0</v>
      </c>
      <c r="O48" s="6">
        <v>25.396968793467046</v>
      </c>
      <c r="P48" s="7"/>
      <c r="Q48" s="8"/>
      <c r="R48" s="6"/>
      <c r="S48" s="1"/>
    </row>
    <row r="49" spans="1:15" ht="14.25">
      <c r="A49" s="5" t="s">
        <v>162</v>
      </c>
      <c r="B49" s="6">
        <f t="shared" si="1"/>
        <v>-38.05985995247554</v>
      </c>
      <c r="C49" s="9"/>
      <c r="D49" s="7"/>
      <c r="E49" s="8">
        <f>D49*D57</f>
        <v>0</v>
      </c>
      <c r="G49" s="1"/>
      <c r="H49" s="8">
        <f>G49*G57</f>
        <v>0</v>
      </c>
      <c r="I49" s="7"/>
      <c r="J49" s="7"/>
      <c r="K49" s="8">
        <f>J49*J57</f>
        <v>0</v>
      </c>
      <c r="L49" s="7"/>
      <c r="M49" s="7"/>
      <c r="N49" s="8">
        <f>M49*M57</f>
        <v>0</v>
      </c>
      <c r="O49" s="6">
        <v>-38.05985995247554</v>
      </c>
    </row>
    <row r="50" spans="1:15" ht="14.25">
      <c r="A50" s="5" t="s">
        <v>163</v>
      </c>
      <c r="B50" s="6">
        <f t="shared" si="1"/>
        <v>38.71014435545385</v>
      </c>
      <c r="C50" s="9"/>
      <c r="D50" s="7"/>
      <c r="E50" s="8">
        <f>D50*D57</f>
        <v>0</v>
      </c>
      <c r="G50" s="1"/>
      <c r="H50" s="8">
        <f>G50*G57</f>
        <v>0</v>
      </c>
      <c r="I50" s="7"/>
      <c r="J50" s="7"/>
      <c r="K50" s="8">
        <f>J50*J57</f>
        <v>0</v>
      </c>
      <c r="L50" s="7"/>
      <c r="M50" s="7"/>
      <c r="N50" s="8">
        <f>M50*M57</f>
        <v>0</v>
      </c>
      <c r="O50" s="6">
        <v>38.71014435545385</v>
      </c>
    </row>
    <row r="51" spans="1:15" ht="14.25">
      <c r="A51" s="5" t="s">
        <v>164</v>
      </c>
      <c r="B51" s="6">
        <f t="shared" si="1"/>
        <v>39.99841269841269</v>
      </c>
      <c r="C51" s="9"/>
      <c r="D51" s="7"/>
      <c r="E51" s="8">
        <f>D51*D57</f>
        <v>0</v>
      </c>
      <c r="G51" s="1"/>
      <c r="H51" s="8">
        <f>G51*G57</f>
        <v>0</v>
      </c>
      <c r="I51" s="7"/>
      <c r="J51" s="7"/>
      <c r="K51" s="8">
        <f>J51*J57</f>
        <v>0</v>
      </c>
      <c r="L51" s="7"/>
      <c r="M51" s="7"/>
      <c r="N51" s="8">
        <f>M51*M57</f>
        <v>0</v>
      </c>
      <c r="O51" s="6">
        <v>39.99841269841269</v>
      </c>
    </row>
    <row r="52" spans="1:15" ht="14.25">
      <c r="A52" s="5" t="s">
        <v>87</v>
      </c>
      <c r="B52" s="6">
        <f t="shared" si="1"/>
        <v>9.99744327485381</v>
      </c>
      <c r="C52" s="9"/>
      <c r="D52" s="7"/>
      <c r="E52" s="8">
        <f>D52*D57</f>
        <v>0</v>
      </c>
      <c r="G52" s="1"/>
      <c r="H52" s="8">
        <f>G52*G57</f>
        <v>0</v>
      </c>
      <c r="I52" s="7"/>
      <c r="J52" s="7"/>
      <c r="K52" s="8">
        <f>J52*J57</f>
        <v>0</v>
      </c>
      <c r="L52" s="7"/>
      <c r="M52" s="7"/>
      <c r="N52" s="8">
        <f>M52*M57</f>
        <v>0</v>
      </c>
      <c r="O52" s="6">
        <v>9.99744327485381</v>
      </c>
    </row>
    <row r="53" spans="1:15" ht="14.25">
      <c r="A53" s="5" t="s">
        <v>165</v>
      </c>
      <c r="B53" s="6">
        <f t="shared" si="1"/>
        <v>20.00495252359975</v>
      </c>
      <c r="C53" s="9"/>
      <c r="D53" s="7"/>
      <c r="E53" s="8">
        <f>D53*D57</f>
        <v>0</v>
      </c>
      <c r="G53" s="1"/>
      <c r="H53" s="8">
        <f>G53*G57</f>
        <v>0</v>
      </c>
      <c r="I53" s="7"/>
      <c r="J53" s="7"/>
      <c r="K53" s="8">
        <f>J53*J57</f>
        <v>0</v>
      </c>
      <c r="L53" s="7"/>
      <c r="M53" s="7"/>
      <c r="N53" s="8">
        <f>M53*M57</f>
        <v>0</v>
      </c>
      <c r="O53" s="6">
        <v>20.00495252359975</v>
      </c>
    </row>
    <row r="54" spans="1:15" ht="14.25">
      <c r="A54" s="5" t="s">
        <v>166</v>
      </c>
      <c r="B54" s="6">
        <f t="shared" si="1"/>
        <v>0</v>
      </c>
      <c r="C54" s="9"/>
      <c r="D54" s="7"/>
      <c r="E54" s="8">
        <f>D54*D57</f>
        <v>0</v>
      </c>
      <c r="G54" s="1"/>
      <c r="H54" s="8">
        <f>G54*G57</f>
        <v>0</v>
      </c>
      <c r="I54" s="9"/>
      <c r="J54" s="7"/>
      <c r="K54" s="8">
        <f>J54*J57</f>
        <v>0</v>
      </c>
      <c r="L54" s="9"/>
      <c r="M54" s="7"/>
      <c r="N54" s="8">
        <f>M54*M57</f>
        <v>0</v>
      </c>
      <c r="O54" s="6">
        <v>0</v>
      </c>
    </row>
    <row r="55" spans="1:15" ht="14.25">
      <c r="A55" s="5" t="s">
        <v>167</v>
      </c>
      <c r="B55" s="6">
        <f t="shared" si="1"/>
        <v>30.001195505486116</v>
      </c>
      <c r="C55" s="9"/>
      <c r="D55" s="7"/>
      <c r="E55" s="8">
        <f>D55*D57</f>
        <v>0</v>
      </c>
      <c r="G55" s="1"/>
      <c r="H55" s="8">
        <f>G55*G57</f>
        <v>0</v>
      </c>
      <c r="I55" s="7"/>
      <c r="J55" s="7"/>
      <c r="K55" s="8">
        <f>J55*J57</f>
        <v>0</v>
      </c>
      <c r="L55" s="7"/>
      <c r="M55" s="7"/>
      <c r="N55" s="8">
        <f>M55*M57</f>
        <v>0</v>
      </c>
      <c r="O55" s="6">
        <v>30.001195505486116</v>
      </c>
    </row>
    <row r="56" spans="1:16" ht="18.75">
      <c r="A56" s="10" t="s">
        <v>168</v>
      </c>
      <c r="B56" s="16">
        <f>SUM(B5:B55)</f>
        <v>1348.5973431371806</v>
      </c>
      <c r="C56" s="9"/>
      <c r="D56" s="1">
        <f>SUM(D3:D55)</f>
        <v>20</v>
      </c>
      <c r="E56" s="8">
        <f>SUM(E59:E61)</f>
        <v>280</v>
      </c>
      <c r="F56" s="1"/>
      <c r="G56" s="1">
        <f>SUM(G3:G55)</f>
        <v>23</v>
      </c>
      <c r="H56" s="8">
        <f>SUM(H59:H61)</f>
        <v>280</v>
      </c>
      <c r="I56" s="1"/>
      <c r="J56" s="1">
        <f>SUM(J3:J55)</f>
        <v>12</v>
      </c>
      <c r="K56" s="8">
        <f>SUM(K59:K61)</f>
        <v>280</v>
      </c>
      <c r="L56" s="1"/>
      <c r="M56" s="1">
        <f>SUM(M3:M55)</f>
        <v>0</v>
      </c>
      <c r="N56" s="8">
        <f>SUM(N59:N61)</f>
        <v>10</v>
      </c>
      <c r="O56" s="14">
        <f>SUM(O5:O55)</f>
        <v>1490.249517050224</v>
      </c>
      <c r="P56" s="14">
        <v>830</v>
      </c>
    </row>
    <row r="57" spans="1:14" ht="14.25">
      <c r="A57" s="1" t="s">
        <v>169</v>
      </c>
      <c r="C57" s="1"/>
      <c r="D57" s="15">
        <f>IF(D56=0,0,E56/D56)</f>
        <v>14</v>
      </c>
      <c r="E57" s="11"/>
      <c r="F57" s="1"/>
      <c r="G57" s="15">
        <f>IF(G56=0,0,H56/G56)</f>
        <v>12.173913043478262</v>
      </c>
      <c r="H57" s="11"/>
      <c r="I57" s="1"/>
      <c r="J57" s="15">
        <f>IF(J56=0,0,K56/J56)</f>
        <v>23.333333333333332</v>
      </c>
      <c r="K57" s="11"/>
      <c r="L57" s="1"/>
      <c r="M57" s="15">
        <f>IF(M56=0,0,N56/M56)</f>
        <v>0</v>
      </c>
      <c r="N57" s="11"/>
    </row>
    <row r="58" spans="3:16" ht="14.25" customHeight="1" thickBot="1">
      <c r="C58" s="1">
        <f>SUM(C3:C55)</f>
        <v>-700</v>
      </c>
      <c r="D58" s="1"/>
      <c r="E58" s="11"/>
      <c r="F58" s="1">
        <f>SUM(F3:F55)</f>
        <v>1350</v>
      </c>
      <c r="G58" s="1"/>
      <c r="H58" s="11"/>
      <c r="I58" s="1">
        <f>SUM(I3:I55)</f>
        <v>0</v>
      </c>
      <c r="J58" s="1"/>
      <c r="K58" s="11"/>
      <c r="L58" s="1">
        <f>SUM(L5:L55)</f>
        <v>110</v>
      </c>
      <c r="M58" s="1"/>
      <c r="N58" s="11"/>
      <c r="P58" s="29"/>
    </row>
    <row r="59" spans="3:16" ht="14.25">
      <c r="C59" s="31" t="s">
        <v>193</v>
      </c>
      <c r="D59" s="32"/>
      <c r="E59" s="12">
        <v>270</v>
      </c>
      <c r="F59" s="31" t="s">
        <v>117</v>
      </c>
      <c r="G59" s="32"/>
      <c r="H59" s="12">
        <v>270</v>
      </c>
      <c r="I59" s="31" t="s">
        <v>117</v>
      </c>
      <c r="J59" s="32"/>
      <c r="K59" s="12">
        <v>270</v>
      </c>
      <c r="L59" s="31" t="s">
        <v>117</v>
      </c>
      <c r="M59" s="32"/>
      <c r="N59" s="12">
        <v>0</v>
      </c>
      <c r="P59" s="29"/>
    </row>
    <row r="60" spans="3:16" ht="14.25">
      <c r="C60" s="33" t="s">
        <v>89</v>
      </c>
      <c r="D60" s="34"/>
      <c r="E60" s="8"/>
      <c r="F60" s="33" t="s">
        <v>89</v>
      </c>
      <c r="G60" s="34"/>
      <c r="H60" s="8"/>
      <c r="I60" s="33" t="s">
        <v>89</v>
      </c>
      <c r="J60" s="34"/>
      <c r="K60" s="8"/>
      <c r="L60" s="33" t="s">
        <v>89</v>
      </c>
      <c r="M60" s="34"/>
      <c r="N60" s="8"/>
      <c r="P60" s="29"/>
    </row>
    <row r="61" spans="3:16" ht="15" thickBot="1">
      <c r="C61" s="35" t="s">
        <v>118</v>
      </c>
      <c r="D61" s="36"/>
      <c r="E61" s="13">
        <v>10</v>
      </c>
      <c r="F61" s="35" t="s">
        <v>118</v>
      </c>
      <c r="G61" s="36"/>
      <c r="H61" s="13">
        <v>10</v>
      </c>
      <c r="I61" s="35" t="s">
        <v>118</v>
      </c>
      <c r="J61" s="36"/>
      <c r="K61" s="13">
        <v>10</v>
      </c>
      <c r="L61" s="35" t="s">
        <v>118</v>
      </c>
      <c r="M61" s="36"/>
      <c r="N61" s="13">
        <v>10</v>
      </c>
      <c r="P61" s="29"/>
    </row>
    <row r="62" spans="2:16" ht="14.25" customHeight="1" thickBot="1">
      <c r="B62" s="18"/>
      <c r="C62" s="1"/>
      <c r="D62" s="1"/>
      <c r="E62" s="11"/>
      <c r="F62" s="1"/>
      <c r="G62" s="1"/>
      <c r="H62" s="11"/>
      <c r="I62" s="1"/>
      <c r="J62" s="1"/>
      <c r="K62" s="11"/>
      <c r="L62" s="1"/>
      <c r="M62" s="1"/>
      <c r="N62" s="11"/>
      <c r="P62" s="29"/>
    </row>
    <row r="63" spans="3:16" ht="14.25">
      <c r="C63" s="37" t="s">
        <v>198</v>
      </c>
      <c r="D63" s="38"/>
      <c r="E63" s="39"/>
      <c r="F63" s="37" t="s">
        <v>199</v>
      </c>
      <c r="G63" s="38"/>
      <c r="H63" s="39"/>
      <c r="I63" s="37" t="s">
        <v>200</v>
      </c>
      <c r="J63" s="38"/>
      <c r="K63" s="39"/>
      <c r="L63" s="37" t="s">
        <v>201</v>
      </c>
      <c r="M63" s="38"/>
      <c r="N63" s="39"/>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203.25" customHeight="1">
      <c r="C67" s="40"/>
      <c r="D67" s="41"/>
      <c r="E67" s="42"/>
      <c r="F67" s="40"/>
      <c r="G67" s="41"/>
      <c r="H67" s="42"/>
      <c r="I67" s="40"/>
      <c r="J67" s="41"/>
      <c r="K67" s="42"/>
      <c r="L67" s="40"/>
      <c r="M67" s="41"/>
      <c r="N67" s="42"/>
      <c r="P67" s="29"/>
    </row>
    <row r="68" spans="3:14" ht="70.5" customHeight="1" thickBot="1">
      <c r="C68" s="43"/>
      <c r="D68" s="44"/>
      <c r="E68" s="45"/>
      <c r="F68" s="43"/>
      <c r="G68" s="44"/>
      <c r="H68" s="45"/>
      <c r="I68" s="43"/>
      <c r="J68" s="44"/>
      <c r="K68" s="45"/>
      <c r="L68" s="43"/>
      <c r="M68" s="44"/>
      <c r="N68" s="45"/>
    </row>
    <row r="69" ht="14.25">
      <c r="B69" s="18"/>
    </row>
  </sheetData>
  <mergeCells count="25">
    <mergeCell ref="C63:E68"/>
    <mergeCell ref="A1:A2"/>
    <mergeCell ref="B1:B2"/>
    <mergeCell ref="C1:E1"/>
    <mergeCell ref="C59:D59"/>
    <mergeCell ref="C60:D60"/>
    <mergeCell ref="C61:D61"/>
    <mergeCell ref="P58:P67"/>
    <mergeCell ref="I1:K1"/>
    <mergeCell ref="L1:N1"/>
    <mergeCell ref="O1:O2"/>
    <mergeCell ref="P1:P2"/>
    <mergeCell ref="I59:J59"/>
    <mergeCell ref="L59:M59"/>
    <mergeCell ref="L61:M61"/>
    <mergeCell ref="F63:H68"/>
    <mergeCell ref="I63:K68"/>
    <mergeCell ref="L63:N68"/>
    <mergeCell ref="F1:H1"/>
    <mergeCell ref="F59:G59"/>
    <mergeCell ref="F60:G60"/>
    <mergeCell ref="I60:J60"/>
    <mergeCell ref="L60:M60"/>
    <mergeCell ref="F61:G61"/>
    <mergeCell ref="I61:J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70"/>
  <sheetViews>
    <sheetView workbookViewId="0" topLeftCell="A46">
      <selection activeCell="L64" sqref="L64:N69"/>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202</v>
      </c>
      <c r="B1" s="25" t="s">
        <v>203</v>
      </c>
      <c r="C1" s="26">
        <v>39935</v>
      </c>
      <c r="D1" s="27"/>
      <c r="E1" s="28"/>
      <c r="F1" s="26" t="s">
        <v>254</v>
      </c>
      <c r="G1" s="27"/>
      <c r="H1" s="28"/>
      <c r="I1" s="26">
        <v>39957</v>
      </c>
      <c r="J1" s="27"/>
      <c r="K1" s="28"/>
      <c r="L1" s="26" t="s">
        <v>257</v>
      </c>
      <c r="M1" s="27"/>
      <c r="N1" s="28"/>
      <c r="O1" s="30" t="s">
        <v>204</v>
      </c>
      <c r="P1" s="24" t="s">
        <v>205</v>
      </c>
    </row>
    <row r="2" spans="1:16" ht="14.25">
      <c r="A2" s="24"/>
      <c r="B2" s="25"/>
      <c r="C2" s="4" t="s">
        <v>2</v>
      </c>
      <c r="D2" s="2" t="s">
        <v>3</v>
      </c>
      <c r="E2" s="3" t="s">
        <v>206</v>
      </c>
      <c r="F2" s="4" t="s">
        <v>2</v>
      </c>
      <c r="G2" s="2" t="s">
        <v>3</v>
      </c>
      <c r="H2" s="3" t="s">
        <v>4</v>
      </c>
      <c r="I2" s="4" t="s">
        <v>2</v>
      </c>
      <c r="J2" s="2" t="s">
        <v>3</v>
      </c>
      <c r="K2" s="3" t="s">
        <v>4</v>
      </c>
      <c r="L2" s="4" t="s">
        <v>2</v>
      </c>
      <c r="M2" s="2" t="s">
        <v>3</v>
      </c>
      <c r="N2" s="3" t="s">
        <v>4</v>
      </c>
      <c r="O2" s="30"/>
      <c r="P2" s="24"/>
    </row>
    <row r="3" spans="1:15" ht="14.25">
      <c r="A3" s="5" t="s">
        <v>207</v>
      </c>
      <c r="B3" s="6">
        <f aca="true" t="shared" si="0" ref="B3:B34">C3-E3+F3-H3+I3-K3+L3-N3+O3</f>
        <v>-36.714335371483045</v>
      </c>
      <c r="C3" s="9"/>
      <c r="D3" s="7"/>
      <c r="E3" s="8">
        <f>D3*D58</f>
        <v>0</v>
      </c>
      <c r="G3" s="1"/>
      <c r="H3" s="8">
        <f>G3*G58</f>
        <v>0</v>
      </c>
      <c r="I3" s="9"/>
      <c r="J3" s="7">
        <v>1</v>
      </c>
      <c r="K3" s="8">
        <f>J3*J58</f>
        <v>20</v>
      </c>
      <c r="L3" s="9"/>
      <c r="M3" s="7">
        <v>1</v>
      </c>
      <c r="N3" s="8">
        <f>M3*M58</f>
        <v>18.235294117647058</v>
      </c>
      <c r="O3" s="6">
        <v>1.5209587461640162</v>
      </c>
    </row>
    <row r="4" spans="1:15" ht="14.25">
      <c r="A4" s="5" t="s">
        <v>208</v>
      </c>
      <c r="B4" s="6">
        <f t="shared" si="0"/>
        <v>73.82608695652173</v>
      </c>
      <c r="C4" s="9"/>
      <c r="D4" s="7"/>
      <c r="E4" s="8">
        <f>D4*D58</f>
        <v>0</v>
      </c>
      <c r="G4" s="1"/>
      <c r="H4" s="8">
        <f>G4*G58</f>
        <v>0</v>
      </c>
      <c r="I4" s="9"/>
      <c r="J4" s="7"/>
      <c r="K4" s="8">
        <f>J4*J58</f>
        <v>0</v>
      </c>
      <c r="L4" s="9"/>
      <c r="M4" s="7"/>
      <c r="N4" s="8">
        <f>M4*M58</f>
        <v>0</v>
      </c>
      <c r="O4" s="6">
        <v>73.82608695652173</v>
      </c>
    </row>
    <row r="5" spans="1:15" ht="14.25">
      <c r="A5" s="5" t="s">
        <v>209</v>
      </c>
      <c r="B5" s="6">
        <f t="shared" si="0"/>
        <v>9.996171534463926</v>
      </c>
      <c r="C5" s="9"/>
      <c r="D5" s="7"/>
      <c r="E5" s="8">
        <f>D5*D58</f>
        <v>0</v>
      </c>
      <c r="G5" s="1"/>
      <c r="H5" s="8">
        <f>G5*G58</f>
        <v>0</v>
      </c>
      <c r="I5" s="9"/>
      <c r="J5" s="7"/>
      <c r="K5" s="8">
        <f>J5*J58</f>
        <v>0</v>
      </c>
      <c r="L5" s="9"/>
      <c r="M5" s="7"/>
      <c r="N5" s="8">
        <f>M5*M58</f>
        <v>0</v>
      </c>
      <c r="O5" s="6">
        <v>9.996171534463926</v>
      </c>
    </row>
    <row r="6" spans="1:15" ht="14.25">
      <c r="A6" s="5" t="s">
        <v>210</v>
      </c>
      <c r="B6" s="6">
        <f t="shared" si="0"/>
        <v>77.10882950645993</v>
      </c>
      <c r="C6" s="9"/>
      <c r="D6" s="7"/>
      <c r="E6" s="8">
        <f>D6*D58</f>
        <v>0</v>
      </c>
      <c r="F6">
        <v>200</v>
      </c>
      <c r="G6" s="1"/>
      <c r="H6" s="8">
        <f>G6*G58</f>
        <v>0</v>
      </c>
      <c r="I6" s="9">
        <v>-30</v>
      </c>
      <c r="J6" s="7">
        <v>1</v>
      </c>
      <c r="K6" s="8">
        <f>J6*J58</f>
        <v>20</v>
      </c>
      <c r="L6" s="9"/>
      <c r="M6" s="7">
        <v>1</v>
      </c>
      <c r="N6" s="8">
        <f>M6*M58</f>
        <v>18.235294117647058</v>
      </c>
      <c r="O6" s="6">
        <v>-54.655876375892994</v>
      </c>
    </row>
    <row r="7" spans="1:15" ht="14.25">
      <c r="A7" s="5" t="s">
        <v>211</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212</v>
      </c>
      <c r="B8" s="6">
        <f t="shared" si="0"/>
        <v>-56.7916244048125</v>
      </c>
      <c r="C8" s="9"/>
      <c r="D8" s="7"/>
      <c r="E8" s="8">
        <f>D8*D58</f>
        <v>0</v>
      </c>
      <c r="G8" s="1"/>
      <c r="H8" s="8">
        <f>G8*G58</f>
        <v>0</v>
      </c>
      <c r="I8" s="9"/>
      <c r="J8" s="7">
        <v>1</v>
      </c>
      <c r="K8" s="8">
        <f>J8*J58</f>
        <v>20</v>
      </c>
      <c r="L8" s="9"/>
      <c r="M8" s="7">
        <v>1</v>
      </c>
      <c r="N8" s="8">
        <f>M8*M58</f>
        <v>18.235294117647058</v>
      </c>
      <c r="O8" s="6">
        <v>-18.556330287165444</v>
      </c>
    </row>
    <row r="9" spans="1:15" ht="14.25">
      <c r="A9" s="5" t="s">
        <v>213</v>
      </c>
      <c r="B9" s="6">
        <f t="shared" si="0"/>
        <v>47.395381331109604</v>
      </c>
      <c r="C9" s="9"/>
      <c r="D9" s="7"/>
      <c r="E9" s="8">
        <f>D9*D58</f>
        <v>0</v>
      </c>
      <c r="G9" s="1"/>
      <c r="H9" s="8">
        <f>G9*G58</f>
        <v>0</v>
      </c>
      <c r="I9" s="9"/>
      <c r="J9" s="7">
        <v>1</v>
      </c>
      <c r="K9" s="8">
        <f>J9*J58</f>
        <v>20</v>
      </c>
      <c r="L9" s="9"/>
      <c r="M9" s="7">
        <v>1</v>
      </c>
      <c r="N9" s="8">
        <f>M9*M58</f>
        <v>18.235294117647058</v>
      </c>
      <c r="O9" s="6">
        <v>85.63067544875666</v>
      </c>
    </row>
    <row r="10" spans="1:15" ht="14.25">
      <c r="A10" s="5" t="s">
        <v>214</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215</v>
      </c>
      <c r="B11" s="6">
        <f t="shared" si="0"/>
        <v>2.716139181558489</v>
      </c>
      <c r="C11" s="9"/>
      <c r="D11" s="7"/>
      <c r="E11" s="8">
        <f>D11*D58</f>
        <v>0</v>
      </c>
      <c r="G11" s="1"/>
      <c r="H11" s="8">
        <f>G11*G58</f>
        <v>0</v>
      </c>
      <c r="I11" s="9"/>
      <c r="J11" s="7"/>
      <c r="K11" s="8">
        <f>J11*J58</f>
        <v>0</v>
      </c>
      <c r="L11" s="9"/>
      <c r="M11" s="7"/>
      <c r="N11" s="8">
        <f>M11*M58</f>
        <v>0</v>
      </c>
      <c r="O11" s="6">
        <v>2.716139181558489</v>
      </c>
    </row>
    <row r="12" spans="1:15" ht="14.25">
      <c r="A12" s="5" t="s">
        <v>216</v>
      </c>
      <c r="B12" s="6">
        <f t="shared" si="0"/>
        <v>6.620951941966698</v>
      </c>
      <c r="C12" s="9"/>
      <c r="D12" s="7"/>
      <c r="E12" s="8">
        <f>D12*D58</f>
        <v>0</v>
      </c>
      <c r="G12" s="1"/>
      <c r="H12" s="8">
        <f>G12*G58</f>
        <v>0</v>
      </c>
      <c r="I12" s="9"/>
      <c r="J12" s="7"/>
      <c r="K12" s="8">
        <f>J12*J58</f>
        <v>0</v>
      </c>
      <c r="L12" s="9"/>
      <c r="M12" s="7"/>
      <c r="N12" s="8">
        <f>M12*M58</f>
        <v>0</v>
      </c>
      <c r="O12" s="6">
        <v>6.620951941966698</v>
      </c>
    </row>
    <row r="13" spans="1:15" ht="14.25">
      <c r="A13" s="5" t="s">
        <v>217</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218</v>
      </c>
      <c r="B14" s="6">
        <f t="shared" si="0"/>
        <v>-19.841915906458894</v>
      </c>
      <c r="C14" s="9"/>
      <c r="D14" s="7"/>
      <c r="E14" s="8">
        <f>D14*D58</f>
        <v>0</v>
      </c>
      <c r="F14">
        <v>300</v>
      </c>
      <c r="G14" s="1"/>
      <c r="H14" s="8">
        <f>G14*G58</f>
        <v>0</v>
      </c>
      <c r="I14" s="9"/>
      <c r="J14" s="7"/>
      <c r="K14" s="8">
        <f>J14*J58</f>
        <v>0</v>
      </c>
      <c r="L14" s="9">
        <v>-60</v>
      </c>
      <c r="M14" s="7">
        <v>1</v>
      </c>
      <c r="N14" s="8">
        <f>M14*M58</f>
        <v>18.235294117647058</v>
      </c>
      <c r="O14" s="6">
        <v>-241.60662178881182</v>
      </c>
    </row>
    <row r="15" spans="1:15" ht="14.25">
      <c r="A15" s="5" t="s">
        <v>219</v>
      </c>
      <c r="B15" s="6">
        <f t="shared" si="0"/>
        <v>70.11548127223068</v>
      </c>
      <c r="C15" s="9"/>
      <c r="D15" s="7"/>
      <c r="E15" s="8">
        <f>D15*D58</f>
        <v>0</v>
      </c>
      <c r="G15" s="1"/>
      <c r="H15" s="8">
        <f>G15*G58</f>
        <v>0</v>
      </c>
      <c r="I15" s="9"/>
      <c r="J15" s="7"/>
      <c r="K15" s="8">
        <f>J15*J58</f>
        <v>0</v>
      </c>
      <c r="L15" s="9"/>
      <c r="M15" s="7"/>
      <c r="N15" s="8">
        <f>M15*M58</f>
        <v>0</v>
      </c>
      <c r="O15" s="6">
        <v>70.11548127223068</v>
      </c>
    </row>
    <row r="16" spans="1:15" ht="14.25">
      <c r="A16" s="5" t="s">
        <v>220</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221</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222</v>
      </c>
      <c r="B18" s="6">
        <f t="shared" si="0"/>
        <v>-4.285283695640857</v>
      </c>
      <c r="C18" s="9"/>
      <c r="D18" s="7"/>
      <c r="E18" s="8">
        <f>D18*D58</f>
        <v>0</v>
      </c>
      <c r="G18" s="1"/>
      <c r="H18" s="8">
        <f>G18*G58</f>
        <v>0</v>
      </c>
      <c r="I18" s="9"/>
      <c r="J18" s="7"/>
      <c r="K18" s="8">
        <f>J18*J58</f>
        <v>0</v>
      </c>
      <c r="L18" s="9"/>
      <c r="M18" s="7"/>
      <c r="N18" s="8">
        <f>M18*M58</f>
        <v>0</v>
      </c>
      <c r="O18" s="6">
        <v>-4.285283695640857</v>
      </c>
    </row>
    <row r="19" spans="1:15" ht="14.25">
      <c r="A19" s="5" t="s">
        <v>223</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224</v>
      </c>
      <c r="B20" s="6">
        <f t="shared" si="0"/>
        <v>-26.77875939601971</v>
      </c>
      <c r="C20" s="9"/>
      <c r="D20" s="7"/>
      <c r="E20" s="8">
        <f>D20*D58</f>
        <v>0</v>
      </c>
      <c r="G20" s="1"/>
      <c r="H20" s="8">
        <f>G20*G58</f>
        <v>0</v>
      </c>
      <c r="I20" s="9"/>
      <c r="J20" s="7">
        <v>1</v>
      </c>
      <c r="K20" s="8">
        <f>J20*J58</f>
        <v>20</v>
      </c>
      <c r="L20" s="9"/>
      <c r="M20" s="7"/>
      <c r="N20" s="8">
        <f>M20*M58</f>
        <v>0</v>
      </c>
      <c r="O20" s="6">
        <v>-6.778759396019709</v>
      </c>
    </row>
    <row r="21" spans="1:15" ht="14.25">
      <c r="A21" s="5" t="s">
        <v>225</v>
      </c>
      <c r="B21" s="6">
        <f t="shared" si="0"/>
        <v>61.60433378325932</v>
      </c>
      <c r="C21" s="9"/>
      <c r="D21" s="7"/>
      <c r="E21" s="8">
        <f>D21*D58</f>
        <v>0</v>
      </c>
      <c r="G21" s="1"/>
      <c r="H21" s="8">
        <f>G21*G58</f>
        <v>0</v>
      </c>
      <c r="I21" s="9"/>
      <c r="J21" s="7"/>
      <c r="K21" s="8">
        <f>J21*J58</f>
        <v>0</v>
      </c>
      <c r="L21" s="9"/>
      <c r="M21" s="7"/>
      <c r="N21" s="8">
        <f>M21*M58</f>
        <v>0</v>
      </c>
      <c r="O21" s="6">
        <v>61.60433378325932</v>
      </c>
    </row>
    <row r="22" spans="1:15" ht="14.25">
      <c r="A22" s="5" t="s">
        <v>226</v>
      </c>
      <c r="B22" s="6">
        <f t="shared" si="0"/>
        <v>237.36745380639013</v>
      </c>
      <c r="C22" s="9"/>
      <c r="D22" s="7"/>
      <c r="E22" s="8">
        <f>D22*D58</f>
        <v>0</v>
      </c>
      <c r="G22" s="1"/>
      <c r="H22" s="8">
        <f>G22*G58</f>
        <v>0</v>
      </c>
      <c r="I22" s="9"/>
      <c r="J22" s="7"/>
      <c r="K22" s="8">
        <f>J22*J58</f>
        <v>0</v>
      </c>
      <c r="L22" s="9"/>
      <c r="M22" s="7">
        <v>1</v>
      </c>
      <c r="N22" s="8">
        <f>M22*M58</f>
        <v>18.235294117647058</v>
      </c>
      <c r="O22" s="6">
        <v>255.6027479240372</v>
      </c>
    </row>
    <row r="23" spans="1:15" ht="14.25">
      <c r="A23" s="5" t="s">
        <v>227</v>
      </c>
      <c r="B23" s="6">
        <f t="shared" si="0"/>
        <v>-14.767778048531252</v>
      </c>
      <c r="C23" s="9"/>
      <c r="D23" s="7"/>
      <c r="E23" s="8">
        <f>D23*D58</f>
        <v>0</v>
      </c>
      <c r="G23" s="1"/>
      <c r="H23" s="8">
        <f>G23*G58</f>
        <v>0</v>
      </c>
      <c r="I23" s="9"/>
      <c r="J23" s="7"/>
      <c r="K23" s="8">
        <f>J23*J58</f>
        <v>0</v>
      </c>
      <c r="L23" s="9"/>
      <c r="M23" s="7"/>
      <c r="N23" s="8">
        <f>M23*M58</f>
        <v>0</v>
      </c>
      <c r="O23" s="6">
        <v>-14.767778048531252</v>
      </c>
    </row>
    <row r="24" spans="1:15" ht="14.25">
      <c r="A24" s="5" t="s">
        <v>228</v>
      </c>
      <c r="B24" s="6">
        <f t="shared" si="0"/>
        <v>382.24956160333426</v>
      </c>
      <c r="C24" s="9">
        <v>90</v>
      </c>
      <c r="D24" s="7"/>
      <c r="E24" s="8">
        <f>D24*D58</f>
        <v>0</v>
      </c>
      <c r="F24">
        <v>152</v>
      </c>
      <c r="G24" s="1"/>
      <c r="H24" s="8">
        <f>G24*G58</f>
        <v>0</v>
      </c>
      <c r="I24" s="9">
        <v>-650</v>
      </c>
      <c r="J24" s="7">
        <v>2</v>
      </c>
      <c r="K24" s="8">
        <f>J24*J58</f>
        <v>40</v>
      </c>
      <c r="L24" s="9">
        <v>356</v>
      </c>
      <c r="M24" s="7">
        <v>1</v>
      </c>
      <c r="N24" s="8">
        <f>M24*M58</f>
        <v>18.235294117647058</v>
      </c>
      <c r="O24" s="6">
        <v>492.48485572098133</v>
      </c>
    </row>
    <row r="25" spans="1:15" ht="14.25">
      <c r="A25" s="5" t="s">
        <v>229</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230</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231</v>
      </c>
      <c r="B27" s="6">
        <f t="shared" si="0"/>
        <v>132.54346617633576</v>
      </c>
      <c r="C27" s="9">
        <v>-30</v>
      </c>
      <c r="D27" s="7"/>
      <c r="E27" s="8">
        <f>D27*D58</f>
        <v>0</v>
      </c>
      <c r="G27" s="1"/>
      <c r="H27" s="8">
        <f>G27*G58</f>
        <v>0</v>
      </c>
      <c r="I27" s="9">
        <v>500</v>
      </c>
      <c r="J27" s="7">
        <v>1</v>
      </c>
      <c r="K27" s="8">
        <f>J27*J58</f>
        <v>20</v>
      </c>
      <c r="L27" s="9">
        <v>-60</v>
      </c>
      <c r="M27" s="7">
        <v>1</v>
      </c>
      <c r="N27" s="8">
        <f>M27*M58</f>
        <v>18.235294117647058</v>
      </c>
      <c r="O27" s="6">
        <v>-239.22123970601717</v>
      </c>
    </row>
    <row r="28" spans="1:15" ht="14.25">
      <c r="A28" s="5" t="s">
        <v>232</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233</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234</v>
      </c>
      <c r="B30" s="6">
        <f t="shared" si="0"/>
        <v>105.93016729590323</v>
      </c>
      <c r="C30" s="9"/>
      <c r="D30" s="7"/>
      <c r="E30" s="8">
        <f>D30*D58</f>
        <v>0</v>
      </c>
      <c r="F30">
        <v>-38</v>
      </c>
      <c r="G30" s="1"/>
      <c r="H30" s="8">
        <f>G30*G58</f>
        <v>0</v>
      </c>
      <c r="I30" s="9">
        <v>20</v>
      </c>
      <c r="J30" s="7">
        <v>1</v>
      </c>
      <c r="K30" s="8">
        <f>J30*J58</f>
        <v>20</v>
      </c>
      <c r="L30" s="9">
        <v>172</v>
      </c>
      <c r="M30" s="7">
        <v>1</v>
      </c>
      <c r="N30" s="8">
        <f>M30*M58</f>
        <v>18.235294117647058</v>
      </c>
      <c r="O30" s="6">
        <v>-9.83453858644971</v>
      </c>
    </row>
    <row r="31" spans="1:15" ht="14.25">
      <c r="A31" s="5" t="s">
        <v>235</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236</v>
      </c>
      <c r="B32" s="6">
        <f t="shared" si="0"/>
        <v>74.66926598063063</v>
      </c>
      <c r="C32" s="9"/>
      <c r="D32" s="7"/>
      <c r="E32" s="8">
        <f>D32*D58</f>
        <v>0</v>
      </c>
      <c r="G32" s="1"/>
      <c r="H32" s="8">
        <f>G32*G58</f>
        <v>0</v>
      </c>
      <c r="I32" s="9">
        <v>100</v>
      </c>
      <c r="J32" s="7">
        <v>1</v>
      </c>
      <c r="K32" s="8">
        <f>J32*J58</f>
        <v>20</v>
      </c>
      <c r="L32" s="9"/>
      <c r="M32" s="7"/>
      <c r="N32" s="8">
        <f>M32*M58</f>
        <v>0</v>
      </c>
      <c r="O32" s="6">
        <v>-5.330734019369366</v>
      </c>
    </row>
    <row r="33" spans="1:15" ht="14.25">
      <c r="A33" s="5" t="s">
        <v>237</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238</v>
      </c>
      <c r="B34" s="6">
        <f t="shared" si="0"/>
        <v>-61.8</v>
      </c>
      <c r="C34" s="9"/>
      <c r="D34" s="7"/>
      <c r="E34" s="8">
        <f>D34*D58</f>
        <v>0</v>
      </c>
      <c r="G34" s="1"/>
      <c r="H34" s="8">
        <f>G34*G58</f>
        <v>0</v>
      </c>
      <c r="I34" s="9"/>
      <c r="J34" s="7"/>
      <c r="K34" s="8">
        <f>J34*J58</f>
        <v>0</v>
      </c>
      <c r="L34" s="9"/>
      <c r="M34" s="7"/>
      <c r="N34" s="8">
        <f>M34*M58</f>
        <v>0</v>
      </c>
      <c r="O34" s="6">
        <v>-61.8</v>
      </c>
      <c r="P34"/>
    </row>
    <row r="35" spans="1:15" ht="14.25">
      <c r="A35" s="5" t="s">
        <v>239</v>
      </c>
      <c r="B35" s="6">
        <f aca="true" t="shared" si="1" ref="B35:B56">C35-E35+F35-H35+I35-K35+L35-N35+O35</f>
        <v>5.652106170976822</v>
      </c>
      <c r="C35" s="9"/>
      <c r="D35" s="7"/>
      <c r="E35" s="8">
        <f>D35*D58</f>
        <v>0</v>
      </c>
      <c r="G35" s="1"/>
      <c r="H35" s="8">
        <f>G35*G58</f>
        <v>0</v>
      </c>
      <c r="I35" s="9"/>
      <c r="J35" s="7">
        <v>1</v>
      </c>
      <c r="K35" s="8">
        <f>J35*J58</f>
        <v>20</v>
      </c>
      <c r="L35" s="9"/>
      <c r="M35" s="7">
        <v>1</v>
      </c>
      <c r="N35" s="8">
        <f>M35*M58</f>
        <v>18.235294117647058</v>
      </c>
      <c r="O35" s="6">
        <v>43.88740028862388</v>
      </c>
    </row>
    <row r="36" spans="1:15" ht="14.25">
      <c r="A36" s="5" t="s">
        <v>240</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156</v>
      </c>
      <c r="B37" s="6">
        <f t="shared" si="1"/>
        <v>60.32651953646032</v>
      </c>
      <c r="C37" s="9"/>
      <c r="D37" s="7"/>
      <c r="E37" s="8">
        <f>D37*D58</f>
        <v>0</v>
      </c>
      <c r="G37" s="1"/>
      <c r="H37" s="8">
        <f>G37*G58</f>
        <v>0</v>
      </c>
      <c r="I37" s="9"/>
      <c r="J37" s="7"/>
      <c r="K37" s="8">
        <f>J37*J58</f>
        <v>0</v>
      </c>
      <c r="L37" s="9"/>
      <c r="M37" s="7"/>
      <c r="N37" s="8">
        <f>M37*M58</f>
        <v>0</v>
      </c>
      <c r="O37" s="6">
        <v>60.32651953646032</v>
      </c>
    </row>
    <row r="38" spans="1:15" ht="14.25">
      <c r="A38" s="5" t="s">
        <v>157</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241</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158</v>
      </c>
      <c r="B40" s="6">
        <f t="shared" si="1"/>
        <v>51.788900834696975</v>
      </c>
      <c r="C40" s="9"/>
      <c r="D40" s="7"/>
      <c r="E40" s="8">
        <f>D40*D58</f>
        <v>0</v>
      </c>
      <c r="G40" s="1"/>
      <c r="H40" s="8">
        <f>G40*G58</f>
        <v>0</v>
      </c>
      <c r="I40" s="7"/>
      <c r="J40" s="7"/>
      <c r="K40" s="8">
        <f>J40*J58</f>
        <v>0</v>
      </c>
      <c r="L40" s="7"/>
      <c r="M40" s="7">
        <v>1</v>
      </c>
      <c r="N40" s="8">
        <f>M40*M58</f>
        <v>18.235294117647058</v>
      </c>
      <c r="O40" s="6">
        <v>70.02419495234403</v>
      </c>
    </row>
    <row r="41" spans="1:15" ht="14.25">
      <c r="A41" s="5" t="s">
        <v>242</v>
      </c>
      <c r="B41" s="6">
        <f t="shared" si="1"/>
        <v>-7.929516567147431</v>
      </c>
      <c r="C41" s="9">
        <v>-30</v>
      </c>
      <c r="D41" s="7"/>
      <c r="E41" s="8">
        <f>D41*D58</f>
        <v>0</v>
      </c>
      <c r="F41">
        <v>-38</v>
      </c>
      <c r="G41" s="1"/>
      <c r="H41" s="8">
        <f>G41*G58</f>
        <v>0</v>
      </c>
      <c r="I41" s="7">
        <v>-30</v>
      </c>
      <c r="J41" s="7">
        <v>1</v>
      </c>
      <c r="K41" s="8">
        <f>J41*J58</f>
        <v>20</v>
      </c>
      <c r="L41" s="7">
        <v>-60</v>
      </c>
      <c r="M41" s="7">
        <v>1</v>
      </c>
      <c r="N41" s="8">
        <f>M41*M58</f>
        <v>18.235294117647058</v>
      </c>
      <c r="O41" s="6">
        <v>188.30577755049964</v>
      </c>
    </row>
    <row r="42" spans="1:15" ht="14.25">
      <c r="A42" s="5" t="s">
        <v>159</v>
      </c>
      <c r="B42" s="6">
        <f t="shared" si="1"/>
        <v>-75.4835878656349</v>
      </c>
      <c r="C42" s="9"/>
      <c r="D42" s="7"/>
      <c r="E42" s="8">
        <f>D42*D58</f>
        <v>0</v>
      </c>
      <c r="G42" s="1"/>
      <c r="H42" s="8">
        <f>G42*G58</f>
        <v>0</v>
      </c>
      <c r="I42" s="7"/>
      <c r="J42" s="7"/>
      <c r="K42" s="8">
        <f>J42*J58</f>
        <v>0</v>
      </c>
      <c r="L42" s="7">
        <v>-28</v>
      </c>
      <c r="M42" s="7">
        <v>1</v>
      </c>
      <c r="N42" s="8">
        <f>M42*M58</f>
        <v>18.235294117647058</v>
      </c>
      <c r="O42" s="6">
        <v>-29.248293747987844</v>
      </c>
    </row>
    <row r="43" spans="1:15" ht="14.25">
      <c r="A43" s="5" t="s">
        <v>243</v>
      </c>
      <c r="B43" s="6">
        <f t="shared" si="1"/>
        <v>74.64115198046048</v>
      </c>
      <c r="C43" s="9"/>
      <c r="D43" s="7"/>
      <c r="E43" s="8">
        <f>D43*D58</f>
        <v>0</v>
      </c>
      <c r="G43" s="1"/>
      <c r="H43" s="8">
        <f>G43*G58</f>
        <v>0</v>
      </c>
      <c r="I43" s="7"/>
      <c r="J43" s="7">
        <v>1</v>
      </c>
      <c r="K43" s="8">
        <f>J43*J58</f>
        <v>20</v>
      </c>
      <c r="L43" s="7"/>
      <c r="M43" s="7"/>
      <c r="N43" s="8">
        <f>M43*M58</f>
        <v>0</v>
      </c>
      <c r="O43" s="6">
        <v>94.64115198046048</v>
      </c>
    </row>
    <row r="44" spans="1:15" ht="14.25">
      <c r="A44" s="5" t="s">
        <v>244</v>
      </c>
      <c r="B44" s="6">
        <f t="shared" si="1"/>
        <v>48.07787856508291</v>
      </c>
      <c r="C44" s="9"/>
      <c r="D44" s="7"/>
      <c r="E44" s="8">
        <f>D44*D58</f>
        <v>0</v>
      </c>
      <c r="F44">
        <v>200</v>
      </c>
      <c r="G44" s="1"/>
      <c r="H44" s="8">
        <f>G44*G58</f>
        <v>0</v>
      </c>
      <c r="I44" s="7"/>
      <c r="J44" s="7"/>
      <c r="K44" s="8">
        <f>J44*J58</f>
        <v>0</v>
      </c>
      <c r="L44" s="7">
        <v>-28</v>
      </c>
      <c r="M44" s="7"/>
      <c r="N44" s="8">
        <f>M44*M58</f>
        <v>0</v>
      </c>
      <c r="O44" s="6">
        <v>-123.92212143491709</v>
      </c>
    </row>
    <row r="45" spans="1:15" ht="14.25">
      <c r="A45" s="5" t="s">
        <v>245</v>
      </c>
      <c r="B45" s="6">
        <f t="shared" si="1"/>
        <v>156.62253134678366</v>
      </c>
      <c r="C45" s="9"/>
      <c r="D45" s="7"/>
      <c r="E45" s="8">
        <f>D45*D58</f>
        <v>0</v>
      </c>
      <c r="F45">
        <v>-38</v>
      </c>
      <c r="G45" s="1"/>
      <c r="H45" s="8">
        <f>G45*G58</f>
        <v>0</v>
      </c>
      <c r="I45" s="7">
        <v>-30</v>
      </c>
      <c r="J45" s="7">
        <v>1</v>
      </c>
      <c r="K45" s="8">
        <f>J45*J58</f>
        <v>20</v>
      </c>
      <c r="L45" s="7">
        <v>-32</v>
      </c>
      <c r="M45" s="7">
        <v>1</v>
      </c>
      <c r="N45" s="8">
        <f>M45*M58</f>
        <v>18.235294117647058</v>
      </c>
      <c r="O45" s="6">
        <v>294.85782546443073</v>
      </c>
    </row>
    <row r="46" spans="1:15" ht="14.25">
      <c r="A46" s="5" t="s">
        <v>160</v>
      </c>
      <c r="B46" s="6">
        <f t="shared" si="1"/>
        <v>-145.8482013527284</v>
      </c>
      <c r="C46" s="9">
        <v>-30</v>
      </c>
      <c r="D46" s="7"/>
      <c r="E46" s="8">
        <f>D46*D58</f>
        <v>0</v>
      </c>
      <c r="F46">
        <v>262</v>
      </c>
      <c r="G46" s="1"/>
      <c r="H46" s="8">
        <f>G46*G58</f>
        <v>0</v>
      </c>
      <c r="I46" s="7">
        <v>-30</v>
      </c>
      <c r="J46" s="7">
        <v>1</v>
      </c>
      <c r="K46" s="8">
        <f>J46*J58</f>
        <v>20</v>
      </c>
      <c r="L46" s="7">
        <v>-60</v>
      </c>
      <c r="M46" s="7">
        <v>2</v>
      </c>
      <c r="N46" s="8">
        <f>M46*M58</f>
        <v>36.470588235294116</v>
      </c>
      <c r="O46" s="6">
        <v>-231.3776131174343</v>
      </c>
    </row>
    <row r="47" spans="1:16" ht="14.25">
      <c r="A47" s="5" t="s">
        <v>256</v>
      </c>
      <c r="B47" s="6">
        <f>C47-E47+F47-H47+I47-K47+L47-N47+O47</f>
        <v>102.85470588235295</v>
      </c>
      <c r="C47" s="9"/>
      <c r="D47" s="7"/>
      <c r="E47" s="8">
        <f>D47*D58</f>
        <v>0</v>
      </c>
      <c r="G47" s="1"/>
      <c r="H47" s="8">
        <f>G47*G58</f>
        <v>0</v>
      </c>
      <c r="I47" s="7"/>
      <c r="J47" s="7"/>
      <c r="K47" s="8">
        <f>J47*J58</f>
        <v>0</v>
      </c>
      <c r="L47" s="7">
        <v>100</v>
      </c>
      <c r="M47" s="7">
        <v>1</v>
      </c>
      <c r="N47" s="8">
        <f>M47*M58</f>
        <v>18.235294117647058</v>
      </c>
      <c r="O47" s="6">
        <v>21.09</v>
      </c>
      <c r="P47"/>
    </row>
    <row r="48" spans="1:15" ht="14.25">
      <c r="A48" s="5" t="s">
        <v>246</v>
      </c>
      <c r="B48" s="6">
        <f t="shared" si="1"/>
        <v>8.608555605863433</v>
      </c>
      <c r="C48" s="9"/>
      <c r="D48" s="7"/>
      <c r="E48" s="8">
        <f>D48*D58</f>
        <v>0</v>
      </c>
      <c r="G48" s="1"/>
      <c r="H48" s="8">
        <f>G48*G58</f>
        <v>0</v>
      </c>
      <c r="I48" s="7"/>
      <c r="J48" s="7">
        <v>1</v>
      </c>
      <c r="K48" s="8">
        <f>J48*J58</f>
        <v>20</v>
      </c>
      <c r="L48" s="7"/>
      <c r="M48" s="7"/>
      <c r="N48" s="8">
        <f>M48*M58</f>
        <v>0</v>
      </c>
      <c r="O48" s="6">
        <v>28.608555605863433</v>
      </c>
    </row>
    <row r="49" spans="1:19" ht="14.25">
      <c r="A49" s="5" t="s">
        <v>161</v>
      </c>
      <c r="B49" s="6">
        <f t="shared" si="1"/>
        <v>25.396968793467046</v>
      </c>
      <c r="C49" s="9"/>
      <c r="D49" s="7"/>
      <c r="E49" s="8">
        <f>D49*D58</f>
        <v>0</v>
      </c>
      <c r="G49" s="1"/>
      <c r="H49" s="8">
        <f>G49*G58</f>
        <v>0</v>
      </c>
      <c r="I49" s="7"/>
      <c r="J49" s="7"/>
      <c r="K49" s="8">
        <f>J49*J58</f>
        <v>0</v>
      </c>
      <c r="L49" s="7"/>
      <c r="M49" s="7"/>
      <c r="N49" s="8">
        <f>M49*M58</f>
        <v>0</v>
      </c>
      <c r="O49" s="6">
        <v>25.396968793467046</v>
      </c>
      <c r="P49" s="7"/>
      <c r="Q49" s="8"/>
      <c r="R49" s="6"/>
      <c r="S49" s="1"/>
    </row>
    <row r="50" spans="1:15" ht="14.25">
      <c r="A50" s="5" t="s">
        <v>162</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163</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164</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247</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165</v>
      </c>
      <c r="B54" s="6">
        <f t="shared" si="1"/>
        <v>20.00495252359975</v>
      </c>
      <c r="C54" s="9"/>
      <c r="D54" s="7"/>
      <c r="E54" s="8">
        <f>D54*D58</f>
        <v>0</v>
      </c>
      <c r="G54" s="1"/>
      <c r="H54" s="8">
        <f>G54*G58</f>
        <v>0</v>
      </c>
      <c r="I54" s="7"/>
      <c r="J54" s="7"/>
      <c r="K54" s="8">
        <f>J54*J58</f>
        <v>0</v>
      </c>
      <c r="L54" s="7"/>
      <c r="M54" s="7"/>
      <c r="N54" s="8">
        <f>M54*M58</f>
        <v>0</v>
      </c>
      <c r="O54" s="6">
        <v>20.00495252359975</v>
      </c>
    </row>
    <row r="55" spans="1:15" ht="14.25">
      <c r="A55" s="5" t="s">
        <v>166</v>
      </c>
      <c r="B55" s="6">
        <f t="shared" si="1"/>
        <v>0</v>
      </c>
      <c r="C55" s="9"/>
      <c r="D55" s="7"/>
      <c r="E55" s="8">
        <f>D55*D58</f>
        <v>0</v>
      </c>
      <c r="G55" s="1"/>
      <c r="H55" s="8">
        <f>G55*G58</f>
        <v>0</v>
      </c>
      <c r="I55" s="9"/>
      <c r="J55" s="7"/>
      <c r="K55" s="8">
        <f>J55*J58</f>
        <v>0</v>
      </c>
      <c r="L55" s="9"/>
      <c r="M55" s="7"/>
      <c r="N55" s="8">
        <f>M55*M58</f>
        <v>0</v>
      </c>
      <c r="O55" s="6">
        <v>0</v>
      </c>
    </row>
    <row r="56" spans="1:15" ht="14.25">
      <c r="A56" s="5" t="s">
        <v>167</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168</v>
      </c>
      <c r="B57" s="16">
        <f>SUM(B5:B56)</f>
        <v>1927.9226372548274</v>
      </c>
      <c r="C57" s="9"/>
      <c r="D57" s="1">
        <f>SUM(D3:D56)</f>
        <v>0</v>
      </c>
      <c r="E57" s="8">
        <f>SUM(E60:E62)</f>
        <v>10</v>
      </c>
      <c r="F57" s="1"/>
      <c r="G57" s="1">
        <f>SUM(G3:G56)</f>
        <v>0</v>
      </c>
      <c r="H57" s="8">
        <f>SUM(H60:H62)</f>
        <v>20</v>
      </c>
      <c r="I57" s="1"/>
      <c r="J57" s="1">
        <f>SUM(J3:J56)</f>
        <v>16</v>
      </c>
      <c r="K57" s="8">
        <f>SUM(K60:K62)</f>
        <v>320</v>
      </c>
      <c r="L57" s="1"/>
      <c r="M57" s="1">
        <f>SUM(M3:M56)</f>
        <v>17</v>
      </c>
      <c r="N57" s="8">
        <f>SUM(N60:N62)</f>
        <v>310</v>
      </c>
      <c r="O57" s="14">
        <f>SUM(O5:O56)</f>
        <v>1369.6873431371805</v>
      </c>
      <c r="P57" s="14">
        <v>520</v>
      </c>
    </row>
    <row r="58" spans="1:14" ht="14.25">
      <c r="A58" s="1" t="s">
        <v>248</v>
      </c>
      <c r="C58" s="1"/>
      <c r="D58" s="15">
        <f>IF(D57=0,0,E57/D57)</f>
        <v>0</v>
      </c>
      <c r="E58" s="11"/>
      <c r="F58" s="1"/>
      <c r="G58" s="15">
        <f>IF(G57=0,0,H57/G57)</f>
        <v>0</v>
      </c>
      <c r="H58" s="11"/>
      <c r="I58" s="1"/>
      <c r="J58" s="15">
        <f>IF(J57=0,0,K57/J57)</f>
        <v>20</v>
      </c>
      <c r="K58" s="11"/>
      <c r="L58" s="1"/>
      <c r="M58" s="15">
        <f>IF(M57=0,0,N57/M57)</f>
        <v>18.235294117647058</v>
      </c>
      <c r="N58" s="11"/>
    </row>
    <row r="59" spans="3:16" ht="14.25" customHeight="1" thickBot="1">
      <c r="C59" s="1">
        <f>SUM(C3:C56)</f>
        <v>0</v>
      </c>
      <c r="D59" s="1"/>
      <c r="E59" s="11"/>
      <c r="F59" s="1">
        <f>SUM(F3:F56)</f>
        <v>1000</v>
      </c>
      <c r="G59" s="1"/>
      <c r="H59" s="11"/>
      <c r="I59" s="1">
        <f>SUM(I3:I56)</f>
        <v>-150</v>
      </c>
      <c r="J59" s="1"/>
      <c r="K59" s="11"/>
      <c r="L59" s="1">
        <f>SUM(L5:L56)</f>
        <v>300</v>
      </c>
      <c r="M59" s="1"/>
      <c r="N59" s="11"/>
      <c r="P59" s="29"/>
    </row>
    <row r="60" spans="3:16" ht="14.25">
      <c r="C60" s="31" t="s">
        <v>249</v>
      </c>
      <c r="D60" s="32"/>
      <c r="E60" s="12"/>
      <c r="F60" s="31" t="s">
        <v>249</v>
      </c>
      <c r="G60" s="32"/>
      <c r="H60" s="12"/>
      <c r="I60" s="31" t="s">
        <v>249</v>
      </c>
      <c r="J60" s="32"/>
      <c r="K60" s="12">
        <v>300</v>
      </c>
      <c r="L60" s="31" t="s">
        <v>249</v>
      </c>
      <c r="M60" s="32"/>
      <c r="N60" s="12">
        <v>300</v>
      </c>
      <c r="P60" s="29"/>
    </row>
    <row r="61" spans="3:16" ht="14.25">
      <c r="C61" s="33" t="s">
        <v>250</v>
      </c>
      <c r="D61" s="34"/>
      <c r="E61" s="8"/>
      <c r="F61" s="33" t="s">
        <v>250</v>
      </c>
      <c r="G61" s="34"/>
      <c r="H61" s="8"/>
      <c r="I61" s="33" t="s">
        <v>250</v>
      </c>
      <c r="J61" s="34"/>
      <c r="L61" s="33" t="s">
        <v>250</v>
      </c>
      <c r="M61" s="34"/>
      <c r="N61" s="8"/>
      <c r="P61" s="29"/>
    </row>
    <row r="62" spans="3:16" ht="15" thickBot="1">
      <c r="C62" s="35" t="s">
        <v>251</v>
      </c>
      <c r="D62" s="36"/>
      <c r="E62" s="13">
        <v>10</v>
      </c>
      <c r="F62" s="35" t="s">
        <v>251</v>
      </c>
      <c r="G62" s="36"/>
      <c r="H62" s="13">
        <v>20</v>
      </c>
      <c r="I62" s="35" t="s">
        <v>251</v>
      </c>
      <c r="J62" s="36"/>
      <c r="K62" s="8">
        <v>20</v>
      </c>
      <c r="L62" s="35" t="s">
        <v>251</v>
      </c>
      <c r="M62" s="36"/>
      <c r="N62" s="13">
        <v>10</v>
      </c>
      <c r="P62" s="29"/>
    </row>
    <row r="63" spans="2:16" ht="14.25" customHeight="1" thickBot="1">
      <c r="B63" s="18"/>
      <c r="C63" s="1"/>
      <c r="D63" s="1"/>
      <c r="E63" s="11"/>
      <c r="F63" s="1"/>
      <c r="G63" s="1"/>
      <c r="H63" s="11"/>
      <c r="I63" s="1"/>
      <c r="J63" s="1"/>
      <c r="K63" s="11"/>
      <c r="L63" s="1"/>
      <c r="M63" s="1"/>
      <c r="N63" s="11"/>
      <c r="P63" s="29"/>
    </row>
    <row r="64" spans="3:16" ht="14.25" customHeight="1">
      <c r="C64" s="37" t="s">
        <v>252</v>
      </c>
      <c r="D64" s="38"/>
      <c r="E64" s="39"/>
      <c r="F64" s="37" t="s">
        <v>253</v>
      </c>
      <c r="G64" s="38"/>
      <c r="H64" s="39"/>
      <c r="I64" s="37" t="s">
        <v>255</v>
      </c>
      <c r="J64" s="38"/>
      <c r="K64" s="39"/>
      <c r="L64" s="37" t="s">
        <v>258</v>
      </c>
      <c r="M64" s="38"/>
      <c r="N64" s="39"/>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203.25" customHeight="1">
      <c r="C68" s="40"/>
      <c r="D68" s="41"/>
      <c r="E68" s="42"/>
      <c r="F68" s="40"/>
      <c r="G68" s="41"/>
      <c r="H68" s="42"/>
      <c r="I68" s="40"/>
      <c r="J68" s="41"/>
      <c r="K68" s="42"/>
      <c r="L68" s="40"/>
      <c r="M68" s="41"/>
      <c r="N68" s="42"/>
      <c r="P68" s="29"/>
    </row>
    <row r="69" spans="3:14" ht="70.5" customHeight="1" thickBot="1">
      <c r="C69" s="43"/>
      <c r="D69" s="44"/>
      <c r="E69" s="45"/>
      <c r="F69" s="43"/>
      <c r="G69" s="44"/>
      <c r="H69" s="45"/>
      <c r="I69" s="43"/>
      <c r="J69" s="44"/>
      <c r="K69" s="45"/>
      <c r="L69" s="43"/>
      <c r="M69" s="44"/>
      <c r="N69" s="45"/>
    </row>
    <row r="70" ht="14.25">
      <c r="B70" s="18"/>
    </row>
  </sheetData>
  <mergeCells count="25">
    <mergeCell ref="F64:H69"/>
    <mergeCell ref="I64:K69"/>
    <mergeCell ref="L64:N69"/>
    <mergeCell ref="F1:H1"/>
    <mergeCell ref="F60:G60"/>
    <mergeCell ref="F61:G61"/>
    <mergeCell ref="I61:J61"/>
    <mergeCell ref="L61:M61"/>
    <mergeCell ref="F62:G62"/>
    <mergeCell ref="I62:J62"/>
    <mergeCell ref="P59:P68"/>
    <mergeCell ref="I1:K1"/>
    <mergeCell ref="L1:N1"/>
    <mergeCell ref="O1:O2"/>
    <mergeCell ref="P1:P2"/>
    <mergeCell ref="I60:J60"/>
    <mergeCell ref="L60:M60"/>
    <mergeCell ref="L62:M62"/>
    <mergeCell ref="C64:E69"/>
    <mergeCell ref="A1:A2"/>
    <mergeCell ref="B1:B2"/>
    <mergeCell ref="C1:E1"/>
    <mergeCell ref="C60:D60"/>
    <mergeCell ref="C61:D61"/>
    <mergeCell ref="C62:D6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B56" sqref="B3:B5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259</v>
      </c>
      <c r="B1" s="25" t="s">
        <v>260</v>
      </c>
      <c r="C1" s="26">
        <v>39971</v>
      </c>
      <c r="D1" s="27"/>
      <c r="E1" s="28"/>
      <c r="F1" s="26">
        <v>39978</v>
      </c>
      <c r="G1" s="27"/>
      <c r="H1" s="28"/>
      <c r="I1" s="26">
        <v>39985</v>
      </c>
      <c r="J1" s="27"/>
      <c r="K1" s="28"/>
      <c r="L1" s="26">
        <v>39992</v>
      </c>
      <c r="M1" s="27"/>
      <c r="N1" s="28"/>
      <c r="O1" s="30" t="s">
        <v>261</v>
      </c>
      <c r="P1" s="24" t="s">
        <v>262</v>
      </c>
    </row>
    <row r="2" spans="1:16" ht="14.25">
      <c r="A2" s="24"/>
      <c r="B2" s="25"/>
      <c r="C2" s="4" t="s">
        <v>2</v>
      </c>
      <c r="D2" s="2" t="s">
        <v>3</v>
      </c>
      <c r="E2" s="3" t="s">
        <v>263</v>
      </c>
      <c r="F2" s="4" t="s">
        <v>2</v>
      </c>
      <c r="G2" s="2" t="s">
        <v>3</v>
      </c>
      <c r="H2" s="3" t="s">
        <v>4</v>
      </c>
      <c r="I2" s="4" t="s">
        <v>2</v>
      </c>
      <c r="J2" s="2" t="s">
        <v>3</v>
      </c>
      <c r="K2" s="3" t="s">
        <v>4</v>
      </c>
      <c r="L2" s="4" t="s">
        <v>2</v>
      </c>
      <c r="M2" s="2" t="s">
        <v>3</v>
      </c>
      <c r="N2" s="3" t="s">
        <v>4</v>
      </c>
      <c r="O2" s="30"/>
      <c r="P2" s="24"/>
    </row>
    <row r="3" spans="1:15" ht="14.25">
      <c r="A3" s="5" t="s">
        <v>264</v>
      </c>
      <c r="B3" s="6">
        <f aca="true" t="shared" si="0" ref="B3:B34">C3-E3+F3-H3+I3-K3+L3-N3+O3</f>
        <v>27.910664628516955</v>
      </c>
      <c r="C3" s="9">
        <v>100</v>
      </c>
      <c r="D3" s="7">
        <v>1</v>
      </c>
      <c r="E3" s="8">
        <f>D3*D58</f>
        <v>19.375</v>
      </c>
      <c r="G3" s="1"/>
      <c r="H3" s="8">
        <f>G3*G58</f>
        <v>0</v>
      </c>
      <c r="I3" s="9"/>
      <c r="J3" s="7">
        <v>1</v>
      </c>
      <c r="K3" s="8">
        <f>J3*J58</f>
        <v>16</v>
      </c>
      <c r="L3" s="9"/>
      <c r="M3" s="7"/>
      <c r="N3" s="8">
        <f>M3*M58</f>
        <v>0</v>
      </c>
      <c r="O3" s="6">
        <v>-36.714335371483045</v>
      </c>
    </row>
    <row r="4" spans="1:15" ht="14.25">
      <c r="A4" s="5" t="s">
        <v>265</v>
      </c>
      <c r="B4" s="6">
        <f t="shared" si="0"/>
        <v>73.82608695652173</v>
      </c>
      <c r="C4" s="9"/>
      <c r="D4" s="7"/>
      <c r="E4" s="8">
        <f>D4*D58</f>
        <v>0</v>
      </c>
      <c r="G4" s="1"/>
      <c r="H4" s="8">
        <f>G4*G58</f>
        <v>0</v>
      </c>
      <c r="I4" s="9"/>
      <c r="J4" s="7"/>
      <c r="K4" s="8">
        <f>J4*J58</f>
        <v>0</v>
      </c>
      <c r="L4" s="9"/>
      <c r="M4" s="7"/>
      <c r="N4" s="8">
        <f>M4*M58</f>
        <v>0</v>
      </c>
      <c r="O4" s="6">
        <v>73.82608695652173</v>
      </c>
    </row>
    <row r="5" spans="1:15" ht="14.25">
      <c r="A5" s="5" t="s">
        <v>266</v>
      </c>
      <c r="B5" s="6">
        <f t="shared" si="0"/>
        <v>9.996171534463926</v>
      </c>
      <c r="C5" s="9"/>
      <c r="D5" s="7"/>
      <c r="E5" s="8">
        <f>D5*D58</f>
        <v>0</v>
      </c>
      <c r="G5" s="1"/>
      <c r="H5" s="8">
        <f>G5*G58</f>
        <v>0</v>
      </c>
      <c r="I5" s="9"/>
      <c r="J5" s="7"/>
      <c r="K5" s="8">
        <f>J5*J58</f>
        <v>0</v>
      </c>
      <c r="L5" s="9"/>
      <c r="M5" s="7"/>
      <c r="N5" s="8">
        <f>M5*M58</f>
        <v>0</v>
      </c>
      <c r="O5" s="6">
        <v>9.996171534463926</v>
      </c>
    </row>
    <row r="6" spans="1:15" ht="14.25">
      <c r="A6" s="5" t="s">
        <v>267</v>
      </c>
      <c r="B6" s="6">
        <f t="shared" si="0"/>
        <v>77.10882950645993</v>
      </c>
      <c r="C6" s="9"/>
      <c r="D6" s="7"/>
      <c r="E6" s="8">
        <f>D6*D58</f>
        <v>0</v>
      </c>
      <c r="G6" s="1"/>
      <c r="H6" s="8">
        <f>G6*G58</f>
        <v>0</v>
      </c>
      <c r="I6" s="9"/>
      <c r="J6" s="7"/>
      <c r="K6" s="8">
        <f>J6*J58</f>
        <v>0</v>
      </c>
      <c r="L6" s="9"/>
      <c r="M6" s="7"/>
      <c r="N6" s="8">
        <f>M6*M58</f>
        <v>0</v>
      </c>
      <c r="O6" s="6">
        <v>77.10882950645993</v>
      </c>
    </row>
    <row r="7" spans="1:15" ht="14.25">
      <c r="A7" s="5" t="s">
        <v>268</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269</v>
      </c>
      <c r="B8" s="6">
        <f t="shared" si="0"/>
        <v>52.817502579314485</v>
      </c>
      <c r="C8" s="9"/>
      <c r="D8" s="7">
        <v>1</v>
      </c>
      <c r="E8" s="8">
        <f>D8*D58</f>
        <v>19.375</v>
      </c>
      <c r="G8" s="1">
        <v>1</v>
      </c>
      <c r="H8" s="8">
        <f>G8*G58</f>
        <v>15.238095238095237</v>
      </c>
      <c r="I8" s="9">
        <v>10</v>
      </c>
      <c r="J8" s="7">
        <v>1</v>
      </c>
      <c r="K8" s="8">
        <f>J8*J58</f>
        <v>16</v>
      </c>
      <c r="L8" s="9">
        <v>168</v>
      </c>
      <c r="M8" s="7">
        <v>1</v>
      </c>
      <c r="N8" s="8">
        <f>M8*M58</f>
        <v>17.77777777777778</v>
      </c>
      <c r="O8" s="6">
        <v>-56.7916244048125</v>
      </c>
    </row>
    <row r="9" spans="1:15" ht="14.25">
      <c r="A9" s="5" t="s">
        <v>270</v>
      </c>
      <c r="B9" s="6">
        <f t="shared" si="0"/>
        <v>79.00450831523659</v>
      </c>
      <c r="C9" s="9"/>
      <c r="D9" s="7">
        <v>1</v>
      </c>
      <c r="E9" s="8">
        <f>D9*D58</f>
        <v>19.375</v>
      </c>
      <c r="F9">
        <v>100</v>
      </c>
      <c r="G9" s="1">
        <v>1</v>
      </c>
      <c r="H9" s="8">
        <f>G9*G58</f>
        <v>15.238095238095237</v>
      </c>
      <c r="I9" s="9"/>
      <c r="J9" s="7">
        <v>1</v>
      </c>
      <c r="K9" s="8">
        <f>J9*J58</f>
        <v>16</v>
      </c>
      <c r="L9" s="9"/>
      <c r="M9" s="7">
        <v>1</v>
      </c>
      <c r="N9" s="8">
        <f>M9*M58</f>
        <v>17.77777777777778</v>
      </c>
      <c r="O9" s="6">
        <v>47.395381331109604</v>
      </c>
    </row>
    <row r="10" spans="1:15" ht="14.25">
      <c r="A10" s="5" t="s">
        <v>271</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272</v>
      </c>
      <c r="B11" s="6">
        <f t="shared" si="0"/>
        <v>68.93836140378072</v>
      </c>
      <c r="C11" s="9"/>
      <c r="D11" s="7"/>
      <c r="E11" s="8">
        <f>D11*D58</f>
        <v>0</v>
      </c>
      <c r="G11" s="1"/>
      <c r="H11" s="8">
        <f>G11*G58</f>
        <v>0</v>
      </c>
      <c r="I11" s="9">
        <v>100</v>
      </c>
      <c r="J11" s="7">
        <v>1</v>
      </c>
      <c r="K11" s="8">
        <f>J11*J58</f>
        <v>16</v>
      </c>
      <c r="L11" s="9"/>
      <c r="M11" s="7">
        <v>1</v>
      </c>
      <c r="N11" s="8">
        <f>M11*M58</f>
        <v>17.77777777777778</v>
      </c>
      <c r="O11" s="6">
        <v>2.716139181558489</v>
      </c>
    </row>
    <row r="12" spans="1:15" ht="14.25">
      <c r="A12" s="5" t="s">
        <v>273</v>
      </c>
      <c r="B12" s="6">
        <f t="shared" si="0"/>
        <v>71.2459519419667</v>
      </c>
      <c r="C12" s="9"/>
      <c r="D12" s="7">
        <v>1</v>
      </c>
      <c r="E12" s="8">
        <f>D12*D58</f>
        <v>19.375</v>
      </c>
      <c r="G12" s="1"/>
      <c r="H12" s="8">
        <f>G12*G58</f>
        <v>0</v>
      </c>
      <c r="I12" s="9">
        <v>100</v>
      </c>
      <c r="J12" s="7">
        <v>1</v>
      </c>
      <c r="K12" s="8">
        <f>J12*J58</f>
        <v>16</v>
      </c>
      <c r="L12" s="9"/>
      <c r="M12" s="7"/>
      <c r="N12" s="8">
        <f>M12*M58</f>
        <v>0</v>
      </c>
      <c r="O12" s="6">
        <v>6.620951941966698</v>
      </c>
    </row>
    <row r="13" spans="1:15" ht="14.25">
      <c r="A13" s="5" t="s">
        <v>274</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275</v>
      </c>
      <c r="B14" s="6">
        <f t="shared" si="0"/>
        <v>77.7672110776681</v>
      </c>
      <c r="C14" s="9"/>
      <c r="D14" s="7">
        <v>1</v>
      </c>
      <c r="E14" s="8">
        <f>D14*D58</f>
        <v>19.375</v>
      </c>
      <c r="F14">
        <v>-34</v>
      </c>
      <c r="G14" s="1">
        <v>1</v>
      </c>
      <c r="H14" s="8">
        <f>G14*G58</f>
        <v>15.238095238095237</v>
      </c>
      <c r="I14" s="9"/>
      <c r="J14" s="7">
        <v>1</v>
      </c>
      <c r="K14" s="8">
        <f>J14*J58</f>
        <v>16</v>
      </c>
      <c r="L14" s="9">
        <v>200</v>
      </c>
      <c r="M14" s="7">
        <v>1</v>
      </c>
      <c r="N14" s="8">
        <f>M14*M58</f>
        <v>17.77777777777778</v>
      </c>
      <c r="O14" s="6">
        <v>-19.841915906458894</v>
      </c>
    </row>
    <row r="15" spans="1:15" ht="14.25">
      <c r="A15" s="5" t="s">
        <v>276</v>
      </c>
      <c r="B15" s="6">
        <f t="shared" si="0"/>
        <v>39.63929079604021</v>
      </c>
      <c r="C15" s="9"/>
      <c r="D15" s="7"/>
      <c r="E15" s="8">
        <f>D15*D58</f>
        <v>0</v>
      </c>
      <c r="G15" s="1">
        <v>2</v>
      </c>
      <c r="H15" s="8">
        <f>G15*G58</f>
        <v>30.476190476190474</v>
      </c>
      <c r="I15" s="9"/>
      <c r="J15" s="7"/>
      <c r="K15" s="8">
        <f>J15*J58</f>
        <v>0</v>
      </c>
      <c r="L15" s="9"/>
      <c r="M15" s="7"/>
      <c r="N15" s="8">
        <f>M15*M58</f>
        <v>0</v>
      </c>
      <c r="O15" s="6">
        <v>70.11548127223068</v>
      </c>
    </row>
    <row r="16" spans="1:15" ht="14.25">
      <c r="A16" s="5" t="s">
        <v>277</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278</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279</v>
      </c>
      <c r="B18" s="6">
        <f t="shared" si="0"/>
        <v>26.339716304359143</v>
      </c>
      <c r="C18" s="9">
        <v>50</v>
      </c>
      <c r="D18" s="7">
        <v>1</v>
      </c>
      <c r="E18" s="8">
        <f>D18*D58</f>
        <v>19.375</v>
      </c>
      <c r="G18" s="1"/>
      <c r="H18" s="8">
        <f>G18*G58</f>
        <v>0</v>
      </c>
      <c r="I18" s="9"/>
      <c r="J18" s="7"/>
      <c r="K18" s="8">
        <f>J18*J58</f>
        <v>0</v>
      </c>
      <c r="L18" s="9"/>
      <c r="M18" s="7"/>
      <c r="N18" s="8">
        <f>M18*M58</f>
        <v>0</v>
      </c>
      <c r="O18" s="6">
        <v>-4.285283695640857</v>
      </c>
    </row>
    <row r="19" spans="1:15" ht="14.25">
      <c r="A19" s="5" t="s">
        <v>280</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281</v>
      </c>
      <c r="B20" s="6">
        <f t="shared" si="0"/>
        <v>38.60814536588505</v>
      </c>
      <c r="C20" s="9">
        <v>100</v>
      </c>
      <c r="D20" s="7">
        <v>1</v>
      </c>
      <c r="E20" s="8">
        <f>D20*D58</f>
        <v>19.375</v>
      </c>
      <c r="G20" s="1">
        <v>1</v>
      </c>
      <c r="H20" s="8">
        <f>G20*G58</f>
        <v>15.238095238095237</v>
      </c>
      <c r="I20" s="9"/>
      <c r="J20" s="7"/>
      <c r="K20" s="8">
        <f>J20*J58</f>
        <v>0</v>
      </c>
      <c r="L20" s="9"/>
      <c r="M20" s="7"/>
      <c r="N20" s="8">
        <f>M20*M58</f>
        <v>0</v>
      </c>
      <c r="O20" s="6">
        <v>-26.77875939601971</v>
      </c>
    </row>
    <row r="21" spans="1:15" ht="14.25">
      <c r="A21" s="5" t="s">
        <v>282</v>
      </c>
      <c r="B21" s="6">
        <f t="shared" si="0"/>
        <v>93.2134607673863</v>
      </c>
      <c r="C21" s="9"/>
      <c r="D21" s="7">
        <v>1</v>
      </c>
      <c r="E21" s="8">
        <f>D21*D58</f>
        <v>19.375</v>
      </c>
      <c r="G21" s="1">
        <v>1</v>
      </c>
      <c r="H21" s="8">
        <f>G21*G58</f>
        <v>15.238095238095237</v>
      </c>
      <c r="I21" s="9"/>
      <c r="J21" s="7">
        <v>1</v>
      </c>
      <c r="K21" s="8">
        <f>J21*J58</f>
        <v>16</v>
      </c>
      <c r="L21" s="9">
        <v>100</v>
      </c>
      <c r="M21" s="7">
        <v>1</v>
      </c>
      <c r="N21" s="8">
        <f>M21*M58</f>
        <v>17.77777777777778</v>
      </c>
      <c r="O21" s="6">
        <v>61.60433378325932</v>
      </c>
    </row>
    <row r="22" spans="1:15" ht="14.25">
      <c r="A22" s="5" t="s">
        <v>283</v>
      </c>
      <c r="B22" s="6">
        <f t="shared" si="0"/>
        <v>152.7543585682949</v>
      </c>
      <c r="C22" s="9"/>
      <c r="D22" s="7">
        <v>1</v>
      </c>
      <c r="E22" s="8">
        <f>D22*D58</f>
        <v>19.375</v>
      </c>
      <c r="F22">
        <v>-34</v>
      </c>
      <c r="G22" s="1">
        <v>1</v>
      </c>
      <c r="H22" s="8">
        <f>G22*G58</f>
        <v>15.238095238095237</v>
      </c>
      <c r="I22" s="9"/>
      <c r="J22" s="7">
        <v>1</v>
      </c>
      <c r="K22" s="8">
        <f>J22*J58</f>
        <v>16</v>
      </c>
      <c r="L22" s="9"/>
      <c r="M22" s="7"/>
      <c r="N22" s="8">
        <f>M22*M58</f>
        <v>0</v>
      </c>
      <c r="O22" s="6">
        <v>237.36745380639013</v>
      </c>
    </row>
    <row r="23" spans="1:15" ht="14.25">
      <c r="A23" s="5" t="s">
        <v>284</v>
      </c>
      <c r="B23" s="6">
        <f t="shared" si="0"/>
        <v>136.21634893559573</v>
      </c>
      <c r="C23" s="9"/>
      <c r="D23" s="7"/>
      <c r="E23" s="8">
        <f>D23*D58</f>
        <v>0</v>
      </c>
      <c r="G23" s="1">
        <v>1</v>
      </c>
      <c r="H23" s="8">
        <f>G23*G58</f>
        <v>15.238095238095237</v>
      </c>
      <c r="I23" s="9">
        <v>200</v>
      </c>
      <c r="J23" s="7">
        <v>1</v>
      </c>
      <c r="K23" s="8">
        <f>J23*J58</f>
        <v>16</v>
      </c>
      <c r="L23" s="9"/>
      <c r="M23" s="7">
        <v>1</v>
      </c>
      <c r="N23" s="8">
        <f>M23*M58</f>
        <v>17.77777777777778</v>
      </c>
      <c r="O23" s="6">
        <v>-14.767778048531252</v>
      </c>
    </row>
    <row r="24" spans="1:15" ht="14.25">
      <c r="A24" s="5" t="s">
        <v>285</v>
      </c>
      <c r="B24" s="6">
        <f t="shared" si="0"/>
        <v>783.8586885874613</v>
      </c>
      <c r="C24" s="9"/>
      <c r="D24" s="7">
        <v>1</v>
      </c>
      <c r="E24" s="8">
        <f>D24*D58</f>
        <v>19.375</v>
      </c>
      <c r="F24">
        <v>204</v>
      </c>
      <c r="G24" s="1">
        <v>1</v>
      </c>
      <c r="H24" s="8">
        <f>G24*G58</f>
        <v>15.238095238095237</v>
      </c>
      <c r="I24" s="9">
        <v>10</v>
      </c>
      <c r="J24" s="7">
        <v>1</v>
      </c>
      <c r="K24" s="8">
        <f>J24*J58</f>
        <v>16</v>
      </c>
      <c r="L24" s="9">
        <v>256</v>
      </c>
      <c r="M24" s="7">
        <v>1</v>
      </c>
      <c r="N24" s="8">
        <f>M24*M58</f>
        <v>17.77777777777778</v>
      </c>
      <c r="O24" s="6">
        <v>382.24956160333426</v>
      </c>
    </row>
    <row r="25" spans="1:15" ht="14.25">
      <c r="A25" s="5" t="s">
        <v>286</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287</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288</v>
      </c>
      <c r="B27" s="6">
        <f t="shared" si="0"/>
        <v>27.527593160462743</v>
      </c>
      <c r="C27" s="9"/>
      <c r="D27" s="7"/>
      <c r="E27" s="8">
        <f>D27*D58</f>
        <v>0</v>
      </c>
      <c r="F27">
        <v>-34</v>
      </c>
      <c r="G27" s="1">
        <v>1</v>
      </c>
      <c r="H27" s="8">
        <f>G27*G58</f>
        <v>15.238095238095237</v>
      </c>
      <c r="I27" s="9">
        <v>10</v>
      </c>
      <c r="J27" s="7">
        <v>1</v>
      </c>
      <c r="K27" s="8">
        <f>J27*J58</f>
        <v>16</v>
      </c>
      <c r="L27" s="9">
        <v>-32</v>
      </c>
      <c r="M27" s="7">
        <v>1</v>
      </c>
      <c r="N27" s="8">
        <f>M27*M58</f>
        <v>17.77777777777778</v>
      </c>
      <c r="O27" s="6">
        <v>132.54346617633576</v>
      </c>
    </row>
    <row r="28" spans="1:15" ht="14.25">
      <c r="A28" s="5" t="s">
        <v>289</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290</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291</v>
      </c>
      <c r="B30" s="6">
        <f t="shared" si="0"/>
        <v>105.93016729590323</v>
      </c>
      <c r="C30" s="9"/>
      <c r="D30" s="7"/>
      <c r="E30" s="8">
        <f>D30*D58</f>
        <v>0</v>
      </c>
      <c r="G30" s="1"/>
      <c r="H30" s="8">
        <f>G30*G58</f>
        <v>0</v>
      </c>
      <c r="I30" s="9"/>
      <c r="J30" s="7"/>
      <c r="K30" s="8">
        <f>J30*J58</f>
        <v>0</v>
      </c>
      <c r="L30" s="9"/>
      <c r="M30" s="7"/>
      <c r="N30" s="8">
        <f>M30*M58</f>
        <v>0</v>
      </c>
      <c r="O30" s="6">
        <v>105.93016729590323</v>
      </c>
    </row>
    <row r="31" spans="1:15" ht="14.25">
      <c r="A31" s="5" t="s">
        <v>292</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293</v>
      </c>
      <c r="B32" s="6">
        <f t="shared" si="0"/>
        <v>6.278392964757614</v>
      </c>
      <c r="C32" s="9"/>
      <c r="D32" s="7">
        <v>1</v>
      </c>
      <c r="E32" s="8">
        <f>D32*D58</f>
        <v>19.375</v>
      </c>
      <c r="G32" s="1">
        <v>1</v>
      </c>
      <c r="H32" s="8">
        <f>G32*G58</f>
        <v>15.238095238095237</v>
      </c>
      <c r="I32" s="9"/>
      <c r="J32" s="7">
        <v>1</v>
      </c>
      <c r="K32" s="8">
        <f>J32*J58</f>
        <v>16</v>
      </c>
      <c r="L32" s="9"/>
      <c r="M32" s="7">
        <v>1</v>
      </c>
      <c r="N32" s="8">
        <f>M32*M58</f>
        <v>17.77777777777778</v>
      </c>
      <c r="O32" s="6">
        <v>74.66926598063063</v>
      </c>
    </row>
    <row r="33" spans="1:15" ht="14.25">
      <c r="A33" s="5" t="s">
        <v>294</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295</v>
      </c>
      <c r="B34" s="6">
        <f t="shared" si="0"/>
        <v>-61.8</v>
      </c>
      <c r="C34" s="9"/>
      <c r="D34" s="7"/>
      <c r="E34" s="8">
        <f>D34*D58</f>
        <v>0</v>
      </c>
      <c r="G34" s="1"/>
      <c r="H34" s="8">
        <f>G34*G58</f>
        <v>0</v>
      </c>
      <c r="I34" s="9"/>
      <c r="J34" s="7"/>
      <c r="K34" s="8">
        <f>J34*J58</f>
        <v>0</v>
      </c>
      <c r="L34" s="9"/>
      <c r="M34" s="7"/>
      <c r="N34" s="8">
        <f>M34*M58</f>
        <v>0</v>
      </c>
      <c r="O34" s="6">
        <v>-61.8</v>
      </c>
      <c r="P34"/>
    </row>
    <row r="35" spans="1:15" ht="14.25">
      <c r="A35" s="5" t="s">
        <v>296</v>
      </c>
      <c r="B35" s="6">
        <f aca="true" t="shared" si="1" ref="B35:B56">C35-E35+F35-H35+I35-K35+L35-N35+O35</f>
        <v>-62.73876684489619</v>
      </c>
      <c r="C35" s="9"/>
      <c r="D35" s="7">
        <v>1</v>
      </c>
      <c r="E35" s="8">
        <f>D35*D58</f>
        <v>19.375</v>
      </c>
      <c r="G35" s="1">
        <v>1</v>
      </c>
      <c r="H35" s="8">
        <f>G35*G58</f>
        <v>15.238095238095237</v>
      </c>
      <c r="I35" s="9"/>
      <c r="J35" s="7">
        <v>1</v>
      </c>
      <c r="K35" s="8">
        <f>J35*J58</f>
        <v>16</v>
      </c>
      <c r="L35" s="9"/>
      <c r="M35" s="7">
        <v>1</v>
      </c>
      <c r="N35" s="8">
        <f>M35*M58</f>
        <v>17.77777777777778</v>
      </c>
      <c r="O35" s="6">
        <v>5.652106170976822</v>
      </c>
    </row>
    <row r="36" spans="1:15" ht="14.25">
      <c r="A36" s="5" t="s">
        <v>297</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298</v>
      </c>
      <c r="B37" s="6">
        <f t="shared" si="1"/>
        <v>121.9356465205873</v>
      </c>
      <c r="C37" s="9"/>
      <c r="D37" s="7">
        <v>1</v>
      </c>
      <c r="E37" s="8">
        <f>D37*D58</f>
        <v>19.375</v>
      </c>
      <c r="G37" s="1">
        <v>1</v>
      </c>
      <c r="H37" s="8">
        <f>G37*G58</f>
        <v>15.238095238095237</v>
      </c>
      <c r="I37" s="9">
        <v>130</v>
      </c>
      <c r="J37" s="7">
        <v>1</v>
      </c>
      <c r="K37" s="8">
        <f>J37*J58</f>
        <v>16</v>
      </c>
      <c r="L37" s="9"/>
      <c r="M37" s="7">
        <v>1</v>
      </c>
      <c r="N37" s="8">
        <f>M37*M58</f>
        <v>17.77777777777778</v>
      </c>
      <c r="O37" s="6">
        <v>60.32651953646032</v>
      </c>
    </row>
    <row r="38" spans="1:15" ht="14.25">
      <c r="A38" s="5" t="s">
        <v>299</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300</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301</v>
      </c>
      <c r="B40" s="6">
        <f t="shared" si="1"/>
        <v>51.788900834696975</v>
      </c>
      <c r="C40" s="9"/>
      <c r="D40" s="7"/>
      <c r="E40" s="8">
        <f>D40*D58</f>
        <v>0</v>
      </c>
      <c r="G40" s="1"/>
      <c r="H40" s="8">
        <f>G40*G58</f>
        <v>0</v>
      </c>
      <c r="I40" s="7"/>
      <c r="J40" s="7"/>
      <c r="K40" s="8">
        <f>J40*J58</f>
        <v>0</v>
      </c>
      <c r="L40" s="7"/>
      <c r="M40" s="7"/>
      <c r="N40" s="8">
        <f>M40*M58</f>
        <v>0</v>
      </c>
      <c r="O40" s="6">
        <v>51.788900834696975</v>
      </c>
    </row>
    <row r="41" spans="1:15" ht="14.25">
      <c r="A41" s="5" t="s">
        <v>302</v>
      </c>
      <c r="B41" s="6">
        <f t="shared" si="1"/>
        <v>167.67961041697956</v>
      </c>
      <c r="C41" s="9"/>
      <c r="D41" s="7">
        <v>1</v>
      </c>
      <c r="E41" s="8">
        <f>D41*D58</f>
        <v>19.375</v>
      </c>
      <c r="F41">
        <v>-34</v>
      </c>
      <c r="G41" s="1">
        <v>1</v>
      </c>
      <c r="H41" s="8">
        <f>G41*G58</f>
        <v>15.238095238095237</v>
      </c>
      <c r="I41" s="7">
        <v>310</v>
      </c>
      <c r="J41" s="7">
        <v>1</v>
      </c>
      <c r="K41" s="8">
        <f>J41*J58</f>
        <v>16</v>
      </c>
      <c r="L41" s="7">
        <v>-32</v>
      </c>
      <c r="M41" s="7">
        <v>1</v>
      </c>
      <c r="N41" s="8">
        <f>M41*M58</f>
        <v>17.77777777777778</v>
      </c>
      <c r="O41" s="6">
        <v>-7.929516567147431</v>
      </c>
    </row>
    <row r="42" spans="1:15" ht="14.25">
      <c r="A42" s="5" t="s">
        <v>303</v>
      </c>
      <c r="B42" s="6">
        <f t="shared" si="1"/>
        <v>-75.4835878656349</v>
      </c>
      <c r="C42" s="9"/>
      <c r="D42" s="7"/>
      <c r="E42" s="8">
        <f>D42*D58</f>
        <v>0</v>
      </c>
      <c r="G42" s="1"/>
      <c r="H42" s="8">
        <f>G42*G58</f>
        <v>0</v>
      </c>
      <c r="I42" s="7"/>
      <c r="J42" s="7"/>
      <c r="K42" s="8">
        <f>J42*J58</f>
        <v>0</v>
      </c>
      <c r="L42" s="7"/>
      <c r="M42" s="7"/>
      <c r="N42" s="8">
        <f>M42*M58</f>
        <v>0</v>
      </c>
      <c r="O42" s="6">
        <v>-75.4835878656349</v>
      </c>
    </row>
    <row r="43" spans="1:15" ht="14.25">
      <c r="A43" s="5" t="s">
        <v>304</v>
      </c>
      <c r="B43" s="6">
        <f t="shared" si="1"/>
        <v>22.25027896458746</v>
      </c>
      <c r="C43" s="9"/>
      <c r="D43" s="7">
        <v>1</v>
      </c>
      <c r="E43" s="8">
        <f>D43*D58</f>
        <v>19.375</v>
      </c>
      <c r="G43" s="1">
        <v>1</v>
      </c>
      <c r="H43" s="8">
        <f>G43*G58</f>
        <v>15.238095238095237</v>
      </c>
      <c r="I43" s="7"/>
      <c r="J43" s="7"/>
      <c r="K43" s="8">
        <f>J43*J58</f>
        <v>0</v>
      </c>
      <c r="L43" s="7"/>
      <c r="M43" s="7">
        <v>1</v>
      </c>
      <c r="N43" s="8">
        <f>M43*M58</f>
        <v>17.77777777777778</v>
      </c>
      <c r="O43" s="6">
        <v>74.64115198046048</v>
      </c>
    </row>
    <row r="44" spans="1:15" ht="14.25">
      <c r="A44" s="5" t="s">
        <v>305</v>
      </c>
      <c r="B44" s="6">
        <f t="shared" si="1"/>
        <v>-76.3129944507901</v>
      </c>
      <c r="C44" s="9"/>
      <c r="D44" s="7">
        <v>1</v>
      </c>
      <c r="E44" s="8">
        <f>D44*D58</f>
        <v>19.375</v>
      </c>
      <c r="F44">
        <v>-34</v>
      </c>
      <c r="G44" s="1">
        <v>1</v>
      </c>
      <c r="H44" s="8">
        <f>G44*G58</f>
        <v>15.238095238095237</v>
      </c>
      <c r="I44" s="7">
        <v>10</v>
      </c>
      <c r="J44" s="7">
        <v>1</v>
      </c>
      <c r="K44" s="8">
        <f>J44*J58</f>
        <v>16</v>
      </c>
      <c r="L44" s="7">
        <v>-32</v>
      </c>
      <c r="M44" s="7">
        <v>1</v>
      </c>
      <c r="N44" s="8">
        <f>M44*M58</f>
        <v>17.77777777777778</v>
      </c>
      <c r="O44" s="6">
        <v>48.07787856508291</v>
      </c>
    </row>
    <row r="45" spans="1:15" ht="14.25">
      <c r="A45" s="5" t="s">
        <v>306</v>
      </c>
      <c r="B45" s="6">
        <f t="shared" si="1"/>
        <v>75.60665833091065</v>
      </c>
      <c r="C45" s="9"/>
      <c r="D45" s="7"/>
      <c r="E45" s="8">
        <f>D45*D58</f>
        <v>0</v>
      </c>
      <c r="G45" s="1">
        <v>1</v>
      </c>
      <c r="H45" s="8">
        <f>G45*G58</f>
        <v>15.238095238095237</v>
      </c>
      <c r="I45" s="7"/>
      <c r="J45" s="7">
        <v>1</v>
      </c>
      <c r="K45" s="8">
        <f>J45*J58</f>
        <v>16</v>
      </c>
      <c r="L45" s="7">
        <v>-32</v>
      </c>
      <c r="M45" s="7">
        <v>1</v>
      </c>
      <c r="N45" s="8">
        <f>M45*M58</f>
        <v>17.77777777777778</v>
      </c>
      <c r="O45" s="6">
        <v>156.62253134678366</v>
      </c>
    </row>
    <row r="46" spans="1:15" ht="14.25">
      <c r="A46" s="5" t="s">
        <v>307</v>
      </c>
      <c r="B46" s="6">
        <f t="shared" si="1"/>
        <v>-114.86407436860142</v>
      </c>
      <c r="C46" s="9"/>
      <c r="D46" s="7"/>
      <c r="E46" s="8">
        <f>D46*D58</f>
        <v>0</v>
      </c>
      <c r="F46">
        <v>-34</v>
      </c>
      <c r="G46" s="1">
        <v>1</v>
      </c>
      <c r="H46" s="8">
        <f>G46*G58</f>
        <v>15.238095238095237</v>
      </c>
      <c r="I46" s="7">
        <v>10</v>
      </c>
      <c r="J46" s="7">
        <v>1</v>
      </c>
      <c r="K46" s="8">
        <f>J46*J58</f>
        <v>16</v>
      </c>
      <c r="L46" s="7">
        <v>104</v>
      </c>
      <c r="M46" s="7">
        <v>1</v>
      </c>
      <c r="N46" s="8">
        <f>M46*M58</f>
        <v>17.77777777777778</v>
      </c>
      <c r="O46" s="6">
        <v>-145.8482013527284</v>
      </c>
    </row>
    <row r="47" spans="1:16" ht="14.25">
      <c r="A47" s="5" t="s">
        <v>308</v>
      </c>
      <c r="B47" s="6">
        <f t="shared" si="1"/>
        <v>86.85470588235295</v>
      </c>
      <c r="C47" s="9"/>
      <c r="D47" s="7"/>
      <c r="E47" s="8">
        <f>D47*D58</f>
        <v>0</v>
      </c>
      <c r="G47" s="1"/>
      <c r="H47" s="8">
        <f>G47*G58</f>
        <v>0</v>
      </c>
      <c r="I47" s="7"/>
      <c r="J47" s="7">
        <v>1</v>
      </c>
      <c r="K47" s="8">
        <f>J47*J58</f>
        <v>16</v>
      </c>
      <c r="L47" s="7"/>
      <c r="M47" s="7"/>
      <c r="N47" s="8">
        <f>M47*M58</f>
        <v>0</v>
      </c>
      <c r="O47" s="6">
        <v>102.85470588235295</v>
      </c>
      <c r="P47"/>
    </row>
    <row r="48" spans="1:15" ht="14.25">
      <c r="A48" s="5" t="s">
        <v>309</v>
      </c>
      <c r="B48" s="6">
        <f t="shared" si="1"/>
        <v>75.59268258999042</v>
      </c>
      <c r="C48" s="9"/>
      <c r="D48" s="7"/>
      <c r="E48" s="8">
        <f>D48*D58</f>
        <v>0</v>
      </c>
      <c r="G48" s="1">
        <v>1</v>
      </c>
      <c r="H48" s="8">
        <f>G48*G58</f>
        <v>15.238095238095237</v>
      </c>
      <c r="I48" s="7"/>
      <c r="J48" s="7"/>
      <c r="K48" s="8">
        <f>J48*J58</f>
        <v>0</v>
      </c>
      <c r="L48" s="7">
        <v>100</v>
      </c>
      <c r="M48" s="7">
        <v>1</v>
      </c>
      <c r="N48" s="8">
        <f>M48*M58</f>
        <v>17.77777777777778</v>
      </c>
      <c r="O48" s="6">
        <v>8.608555605863433</v>
      </c>
    </row>
    <row r="49" spans="1:19" ht="14.25">
      <c r="A49" s="5" t="s">
        <v>310</v>
      </c>
      <c r="B49" s="6">
        <f t="shared" si="1"/>
        <v>10.158873555371809</v>
      </c>
      <c r="C49" s="9"/>
      <c r="D49" s="7"/>
      <c r="E49" s="8">
        <f>D49*D58</f>
        <v>0</v>
      </c>
      <c r="G49" s="1">
        <v>1</v>
      </c>
      <c r="H49" s="8">
        <f>G49*G58</f>
        <v>15.238095238095237</v>
      </c>
      <c r="I49" s="7"/>
      <c r="J49" s="7"/>
      <c r="K49" s="8">
        <f>J49*J58</f>
        <v>0</v>
      </c>
      <c r="L49" s="7"/>
      <c r="M49" s="7"/>
      <c r="N49" s="8">
        <f>M49*M58</f>
        <v>0</v>
      </c>
      <c r="O49" s="6">
        <v>25.396968793467046</v>
      </c>
      <c r="P49" s="7"/>
      <c r="Q49" s="8"/>
      <c r="R49" s="6"/>
      <c r="S49" s="1"/>
    </row>
    <row r="50" spans="1:15" ht="14.25">
      <c r="A50" s="5" t="s">
        <v>311</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312</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313</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314</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315</v>
      </c>
      <c r="B54" s="6">
        <f t="shared" si="1"/>
        <v>-13.772825254178027</v>
      </c>
      <c r="C54" s="9"/>
      <c r="D54" s="7"/>
      <c r="E54" s="8">
        <f>D54*D58</f>
        <v>0</v>
      </c>
      <c r="G54" s="1"/>
      <c r="H54" s="8">
        <f>G54*G58</f>
        <v>0</v>
      </c>
      <c r="I54" s="7"/>
      <c r="J54" s="7">
        <v>1</v>
      </c>
      <c r="K54" s="8">
        <f>J54*J58</f>
        <v>16</v>
      </c>
      <c r="L54" s="7"/>
      <c r="M54" s="7">
        <v>1</v>
      </c>
      <c r="N54" s="8">
        <f>M54*M58</f>
        <v>17.77777777777778</v>
      </c>
      <c r="O54" s="6">
        <v>20.00495252359975</v>
      </c>
    </row>
    <row r="55" spans="1:15" ht="14.25">
      <c r="A55" s="5" t="s">
        <v>316</v>
      </c>
      <c r="B55" s="6">
        <f t="shared" si="1"/>
        <v>0</v>
      </c>
      <c r="C55" s="9"/>
      <c r="D55" s="7"/>
      <c r="E55" s="8">
        <f>D55*D58</f>
        <v>0</v>
      </c>
      <c r="G55" s="1"/>
      <c r="H55" s="8">
        <f>G55*G58</f>
        <v>0</v>
      </c>
      <c r="I55" s="9"/>
      <c r="J55" s="7"/>
      <c r="K55" s="8">
        <f>J55*J58</f>
        <v>0</v>
      </c>
      <c r="L55" s="9"/>
      <c r="M55" s="7"/>
      <c r="N55" s="8">
        <f>M55*M58</f>
        <v>0</v>
      </c>
      <c r="O55" s="6">
        <v>0</v>
      </c>
    </row>
    <row r="56" spans="1:15" ht="14.25">
      <c r="A56" s="5" t="s">
        <v>317</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318</v>
      </c>
      <c r="B57" s="16">
        <f>SUM(B5:B56)</f>
        <v>2633.297637254827</v>
      </c>
      <c r="C57" s="9"/>
      <c r="D57" s="1">
        <f>SUM(D3:D56)</f>
        <v>16</v>
      </c>
      <c r="E57" s="8">
        <f>SUM(E60:E62)</f>
        <v>310</v>
      </c>
      <c r="F57" s="1"/>
      <c r="G57" s="1">
        <f>SUM(G3:G56)</f>
        <v>21</v>
      </c>
      <c r="H57" s="8">
        <f>SUM(H60:H62)</f>
        <v>320</v>
      </c>
      <c r="I57" s="1"/>
      <c r="J57" s="1">
        <f>SUM(J3:J56)</f>
        <v>20</v>
      </c>
      <c r="K57" s="8">
        <f>SUM(K60:K62)</f>
        <v>320</v>
      </c>
      <c r="L57" s="1"/>
      <c r="M57" s="1">
        <f>SUM(M3:M56)</f>
        <v>18</v>
      </c>
      <c r="N57" s="8">
        <f>SUM(N60:N62)</f>
        <v>320</v>
      </c>
      <c r="O57" s="14">
        <f>SUM(O5:O56)</f>
        <v>1927.9226372548274</v>
      </c>
      <c r="P57" s="14" t="s">
        <v>326</v>
      </c>
    </row>
    <row r="58" spans="1:14" ht="14.25">
      <c r="A58" s="1" t="s">
        <v>319</v>
      </c>
      <c r="C58" s="1"/>
      <c r="D58" s="15">
        <f>IF(D57=0,0,E57/D57)</f>
        <v>19.375</v>
      </c>
      <c r="E58" s="11"/>
      <c r="F58" s="1"/>
      <c r="G58" s="15">
        <f>IF(G57=0,0,H57/G57)</f>
        <v>15.238095238095237</v>
      </c>
      <c r="H58" s="11"/>
      <c r="I58" s="1"/>
      <c r="J58" s="15">
        <f>IF(J57=0,0,K57/J57)</f>
        <v>16</v>
      </c>
      <c r="K58" s="11"/>
      <c r="L58" s="1"/>
      <c r="M58" s="15">
        <f>IF(M57=0,0,N57/M57)</f>
        <v>17.77777777777778</v>
      </c>
      <c r="N58" s="11"/>
    </row>
    <row r="59" spans="3:16" ht="14.25" customHeight="1" thickBot="1">
      <c r="C59" s="1">
        <f>SUM(C3:C56)</f>
        <v>250</v>
      </c>
      <c r="D59" s="1"/>
      <c r="E59" s="11"/>
      <c r="F59" s="1">
        <f>SUM(F3:F56)</f>
        <v>100</v>
      </c>
      <c r="G59" s="1"/>
      <c r="H59" s="11"/>
      <c r="I59" s="1">
        <f>SUM(I3:I56)</f>
        <v>890</v>
      </c>
      <c r="J59" s="1"/>
      <c r="K59" s="11"/>
      <c r="L59" s="1">
        <f>SUM(L5:L56)</f>
        <v>800</v>
      </c>
      <c r="M59" s="1"/>
      <c r="N59" s="11"/>
      <c r="P59" s="29"/>
    </row>
    <row r="60" spans="3:16" ht="14.25">
      <c r="C60" s="31" t="s">
        <v>320</v>
      </c>
      <c r="D60" s="32"/>
      <c r="E60" s="12">
        <v>300</v>
      </c>
      <c r="F60" s="31" t="s">
        <v>320</v>
      </c>
      <c r="G60" s="32"/>
      <c r="H60" s="12">
        <v>300</v>
      </c>
      <c r="I60" s="31" t="s">
        <v>320</v>
      </c>
      <c r="J60" s="32"/>
      <c r="K60" s="12">
        <v>300</v>
      </c>
      <c r="L60" s="31" t="s">
        <v>320</v>
      </c>
      <c r="M60" s="32"/>
      <c r="N60" s="12">
        <v>300</v>
      </c>
      <c r="P60" s="29"/>
    </row>
    <row r="61" spans="3:16" ht="14.25">
      <c r="C61" s="33" t="s">
        <v>321</v>
      </c>
      <c r="D61" s="34"/>
      <c r="E61" s="8"/>
      <c r="F61" s="33" t="s">
        <v>321</v>
      </c>
      <c r="G61" s="34"/>
      <c r="H61" s="8"/>
      <c r="I61" s="33" t="s">
        <v>321</v>
      </c>
      <c r="J61" s="34"/>
      <c r="L61" s="33" t="s">
        <v>321</v>
      </c>
      <c r="M61" s="34"/>
      <c r="N61" s="8"/>
      <c r="P61" s="29"/>
    </row>
    <row r="62" spans="3:16" ht="15" thickBot="1">
      <c r="C62" s="35" t="s">
        <v>322</v>
      </c>
      <c r="D62" s="36"/>
      <c r="E62" s="13">
        <v>10</v>
      </c>
      <c r="F62" s="35" t="s">
        <v>322</v>
      </c>
      <c r="G62" s="36"/>
      <c r="H62" s="13">
        <v>20</v>
      </c>
      <c r="I62" s="35" t="s">
        <v>322</v>
      </c>
      <c r="J62" s="36"/>
      <c r="K62" s="8">
        <v>20</v>
      </c>
      <c r="L62" s="35" t="s">
        <v>322</v>
      </c>
      <c r="M62" s="36"/>
      <c r="N62" s="13">
        <v>20</v>
      </c>
      <c r="P62" s="29"/>
    </row>
    <row r="63" spans="2:16" ht="14.25" customHeight="1" thickBot="1">
      <c r="B63" s="18"/>
      <c r="C63" s="1"/>
      <c r="D63" s="1"/>
      <c r="E63" s="11"/>
      <c r="F63" s="1"/>
      <c r="G63" s="1"/>
      <c r="H63" s="11"/>
      <c r="I63" s="1"/>
      <c r="J63" s="1"/>
      <c r="K63" s="11"/>
      <c r="L63" s="1"/>
      <c r="M63" s="1"/>
      <c r="N63" s="11"/>
      <c r="P63" s="29"/>
    </row>
    <row r="64" spans="3:16" ht="14.25" customHeight="1">
      <c r="C64" s="37" t="s">
        <v>323</v>
      </c>
      <c r="D64" s="38"/>
      <c r="E64" s="39"/>
      <c r="F64" s="37" t="s">
        <v>324</v>
      </c>
      <c r="G64" s="38"/>
      <c r="H64" s="39"/>
      <c r="I64" s="37" t="s">
        <v>325</v>
      </c>
      <c r="J64" s="38"/>
      <c r="K64" s="39"/>
      <c r="L64" s="37" t="s">
        <v>327</v>
      </c>
      <c r="M64" s="38"/>
      <c r="N64" s="39"/>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203.25" customHeight="1">
      <c r="C68" s="40"/>
      <c r="D68" s="41"/>
      <c r="E68" s="42"/>
      <c r="F68" s="40"/>
      <c r="G68" s="41"/>
      <c r="H68" s="42"/>
      <c r="I68" s="40"/>
      <c r="J68" s="41"/>
      <c r="K68" s="42"/>
      <c r="L68" s="40"/>
      <c r="M68" s="41"/>
      <c r="N68" s="42"/>
      <c r="P68" s="29"/>
    </row>
    <row r="69" spans="3:14" ht="70.5" customHeight="1" thickBot="1">
      <c r="C69" s="43"/>
      <c r="D69" s="44"/>
      <c r="E69" s="45"/>
      <c r="F69" s="43"/>
      <c r="G69" s="44"/>
      <c r="H69" s="45"/>
      <c r="I69" s="43"/>
      <c r="J69" s="44"/>
      <c r="K69" s="45"/>
      <c r="L69" s="43"/>
      <c r="M69" s="44"/>
      <c r="N69" s="45"/>
    </row>
    <row r="70" ht="14.25">
      <c r="B70" s="18"/>
    </row>
  </sheetData>
  <mergeCells count="25">
    <mergeCell ref="C64:E69"/>
    <mergeCell ref="A1:A2"/>
    <mergeCell ref="B1:B2"/>
    <mergeCell ref="C1:E1"/>
    <mergeCell ref="C60:D60"/>
    <mergeCell ref="C61:D61"/>
    <mergeCell ref="C62:D62"/>
    <mergeCell ref="P59:P68"/>
    <mergeCell ref="I1:K1"/>
    <mergeCell ref="L1:N1"/>
    <mergeCell ref="O1:O2"/>
    <mergeCell ref="P1:P2"/>
    <mergeCell ref="I60:J60"/>
    <mergeCell ref="L60:M60"/>
    <mergeCell ref="L62:M62"/>
    <mergeCell ref="F64:H69"/>
    <mergeCell ref="I64:K69"/>
    <mergeCell ref="L64:N69"/>
    <mergeCell ref="F1:H1"/>
    <mergeCell ref="F60:G60"/>
    <mergeCell ref="F61:G61"/>
    <mergeCell ref="I61:J61"/>
    <mergeCell ref="L61:M61"/>
    <mergeCell ref="F62:G62"/>
    <mergeCell ref="I62:J6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71"/>
  <sheetViews>
    <sheetView workbookViewId="0" topLeftCell="A37">
      <selection activeCell="B57" sqref="B3:B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328</v>
      </c>
      <c r="B1" s="25" t="s">
        <v>329</v>
      </c>
      <c r="C1" s="26">
        <v>39999</v>
      </c>
      <c r="D1" s="27"/>
      <c r="E1" s="28"/>
      <c r="F1" s="26">
        <v>40006</v>
      </c>
      <c r="G1" s="27"/>
      <c r="H1" s="28"/>
      <c r="I1" s="26">
        <v>40013</v>
      </c>
      <c r="J1" s="27"/>
      <c r="K1" s="28"/>
      <c r="L1" s="26">
        <v>40020</v>
      </c>
      <c r="M1" s="27"/>
      <c r="N1" s="28"/>
      <c r="O1" s="30" t="s">
        <v>330</v>
      </c>
      <c r="P1" s="24" t="s">
        <v>331</v>
      </c>
    </row>
    <row r="2" spans="1:16" ht="14.25">
      <c r="A2" s="24"/>
      <c r="B2" s="25"/>
      <c r="C2" s="4" t="s">
        <v>2</v>
      </c>
      <c r="D2" s="2" t="s">
        <v>3</v>
      </c>
      <c r="E2" s="3" t="s">
        <v>332</v>
      </c>
      <c r="F2" s="4" t="s">
        <v>2</v>
      </c>
      <c r="G2" s="2" t="s">
        <v>3</v>
      </c>
      <c r="H2" s="3" t="s">
        <v>4</v>
      </c>
      <c r="I2" s="4" t="s">
        <v>2</v>
      </c>
      <c r="J2" s="2" t="s">
        <v>3</v>
      </c>
      <c r="K2" s="3" t="s">
        <v>4</v>
      </c>
      <c r="L2" s="4" t="s">
        <v>2</v>
      </c>
      <c r="M2" s="2" t="s">
        <v>3</v>
      </c>
      <c r="N2" s="3" t="s">
        <v>4</v>
      </c>
      <c r="O2" s="30"/>
      <c r="P2" s="24"/>
    </row>
    <row r="3" spans="1:15" ht="14.25">
      <c r="A3" s="5" t="s">
        <v>333</v>
      </c>
      <c r="B3" s="6">
        <f aca="true" t="shared" si="0" ref="B3:B34">C3-E3+F3-H3+I3-K3+L3-N3+O3</f>
        <v>13.36521008306241</v>
      </c>
      <c r="C3" s="9"/>
      <c r="D3" s="7"/>
      <c r="E3" s="8">
        <f>D3*D59</f>
        <v>0</v>
      </c>
      <c r="F3" s="9"/>
      <c r="G3" s="7"/>
      <c r="H3" s="8">
        <f>G3*G59</f>
        <v>0</v>
      </c>
      <c r="I3" s="9"/>
      <c r="J3" s="7"/>
      <c r="K3" s="8">
        <f>J3*J59</f>
        <v>0</v>
      </c>
      <c r="L3" s="9"/>
      <c r="M3" s="7">
        <v>1</v>
      </c>
      <c r="N3" s="8">
        <f>M3*M59</f>
        <v>14.545454545454545</v>
      </c>
      <c r="O3" s="6">
        <v>27.910664628516955</v>
      </c>
    </row>
    <row r="4" spans="1:15" ht="14.25">
      <c r="A4" s="5" t="s">
        <v>334</v>
      </c>
      <c r="B4" s="6">
        <f t="shared" si="0"/>
        <v>73.82608695652173</v>
      </c>
      <c r="C4" s="9"/>
      <c r="D4" s="7"/>
      <c r="E4" s="8">
        <f>D4*D59</f>
        <v>0</v>
      </c>
      <c r="F4" s="9"/>
      <c r="G4" s="7"/>
      <c r="H4" s="8">
        <f>G4*G59</f>
        <v>0</v>
      </c>
      <c r="I4" s="9"/>
      <c r="J4" s="7"/>
      <c r="K4" s="8">
        <f>J4*J59</f>
        <v>0</v>
      </c>
      <c r="L4" s="9"/>
      <c r="M4" s="7"/>
      <c r="N4" s="8">
        <f>M4*M59</f>
        <v>0</v>
      </c>
      <c r="O4" s="6">
        <v>73.82608695652173</v>
      </c>
    </row>
    <row r="5" spans="1:15" ht="14.25">
      <c r="A5" s="5" t="s">
        <v>335</v>
      </c>
      <c r="B5" s="6">
        <f t="shared" si="0"/>
        <v>9.996171534463926</v>
      </c>
      <c r="C5" s="9"/>
      <c r="D5" s="7"/>
      <c r="E5" s="8">
        <f>D5*D59</f>
        <v>0</v>
      </c>
      <c r="F5" s="9"/>
      <c r="G5" s="7"/>
      <c r="H5" s="8">
        <f>G5*G59</f>
        <v>0</v>
      </c>
      <c r="I5" s="9"/>
      <c r="J5" s="7"/>
      <c r="K5" s="8">
        <f>J5*J59</f>
        <v>0</v>
      </c>
      <c r="L5" s="9"/>
      <c r="M5" s="7"/>
      <c r="N5" s="8">
        <f>M5*M59</f>
        <v>0</v>
      </c>
      <c r="O5" s="6">
        <v>9.996171534463926</v>
      </c>
    </row>
    <row r="6" spans="1:15" ht="14.25">
      <c r="A6" s="5" t="s">
        <v>336</v>
      </c>
      <c r="B6" s="6">
        <f t="shared" si="0"/>
        <v>77.10882950645993</v>
      </c>
      <c r="C6" s="9"/>
      <c r="D6" s="7"/>
      <c r="E6" s="8">
        <f>D6*D59</f>
        <v>0</v>
      </c>
      <c r="F6" s="9"/>
      <c r="G6" s="7"/>
      <c r="H6" s="8">
        <f>G6*G59</f>
        <v>0</v>
      </c>
      <c r="I6" s="9"/>
      <c r="J6" s="7"/>
      <c r="K6" s="8">
        <f>J6*J59</f>
        <v>0</v>
      </c>
      <c r="L6" s="9"/>
      <c r="M6" s="7"/>
      <c r="N6" s="8">
        <f>M6*M59</f>
        <v>0</v>
      </c>
      <c r="O6" s="6">
        <v>77.10882950645993</v>
      </c>
    </row>
    <row r="7" spans="1:15" ht="14.25">
      <c r="A7" s="5" t="s">
        <v>337</v>
      </c>
      <c r="B7" s="6">
        <f t="shared" si="0"/>
        <v>-0.0019047619047629638</v>
      </c>
      <c r="C7" s="9"/>
      <c r="D7" s="7"/>
      <c r="E7" s="8">
        <f>D7*D59</f>
        <v>0</v>
      </c>
      <c r="F7" s="9"/>
      <c r="G7" s="7"/>
      <c r="H7" s="8">
        <f>G7*G59</f>
        <v>0</v>
      </c>
      <c r="I7" s="9"/>
      <c r="J7" s="7"/>
      <c r="K7" s="8">
        <f>J7*J59</f>
        <v>0</v>
      </c>
      <c r="L7" s="9"/>
      <c r="M7" s="7"/>
      <c r="N7" s="8">
        <f>M7*M59</f>
        <v>0</v>
      </c>
      <c r="O7" s="6">
        <v>-0.0019047619047629638</v>
      </c>
    </row>
    <row r="8" spans="1:15" ht="14.25">
      <c r="A8" s="5" t="s">
        <v>338</v>
      </c>
      <c r="B8" s="6">
        <f t="shared" si="0"/>
        <v>6.191847532606808</v>
      </c>
      <c r="C8" s="9"/>
      <c r="D8" s="7">
        <v>1</v>
      </c>
      <c r="E8" s="8">
        <f>D8*D59</f>
        <v>15.238095238095237</v>
      </c>
      <c r="F8" s="9"/>
      <c r="G8" s="7"/>
      <c r="H8" s="8">
        <f>G8*G59</f>
        <v>0</v>
      </c>
      <c r="I8" s="9"/>
      <c r="J8" s="7">
        <v>1</v>
      </c>
      <c r="K8" s="8">
        <f>J8*J59</f>
        <v>16.842105263157894</v>
      </c>
      <c r="L8" s="9"/>
      <c r="M8" s="7">
        <v>1</v>
      </c>
      <c r="N8" s="8">
        <f>M8*M59</f>
        <v>14.545454545454545</v>
      </c>
      <c r="O8" s="6">
        <v>52.817502579314485</v>
      </c>
    </row>
    <row r="9" spans="1:15" ht="14.25">
      <c r="A9" s="5" t="s">
        <v>339</v>
      </c>
      <c r="B9" s="6">
        <f t="shared" si="0"/>
        <v>63.76641307714135</v>
      </c>
      <c r="C9" s="9"/>
      <c r="D9" s="7">
        <v>1</v>
      </c>
      <c r="E9" s="8">
        <f>D9*D59</f>
        <v>15.238095238095237</v>
      </c>
      <c r="F9" s="9"/>
      <c r="G9" s="7"/>
      <c r="H9" s="8">
        <f>G9*G59</f>
        <v>0</v>
      </c>
      <c r="I9" s="9"/>
      <c r="J9" s="7"/>
      <c r="K9" s="8">
        <f>J9*J59</f>
        <v>0</v>
      </c>
      <c r="L9" s="9"/>
      <c r="M9" s="7"/>
      <c r="N9" s="8">
        <f>M9*M59</f>
        <v>0</v>
      </c>
      <c r="O9" s="6">
        <v>79.00450831523659</v>
      </c>
    </row>
    <row r="10" spans="1:15" ht="14.25">
      <c r="A10" s="5" t="s">
        <v>340</v>
      </c>
      <c r="B10" s="6">
        <f t="shared" si="0"/>
        <v>-3.019197380437703</v>
      </c>
      <c r="C10" s="9"/>
      <c r="D10" s="7"/>
      <c r="E10" s="8">
        <f>D10*D59</f>
        <v>0</v>
      </c>
      <c r="F10" s="9"/>
      <c r="G10" s="7"/>
      <c r="H10" s="8">
        <f>G10*G59</f>
        <v>0</v>
      </c>
      <c r="I10" s="9"/>
      <c r="J10" s="7"/>
      <c r="K10" s="8">
        <f>J10*J59</f>
        <v>0</v>
      </c>
      <c r="L10" s="9"/>
      <c r="M10" s="7"/>
      <c r="N10" s="8">
        <f>M10*M59</f>
        <v>0</v>
      </c>
      <c r="O10" s="6">
        <v>-3.019197380437703</v>
      </c>
    </row>
    <row r="11" spans="1:15" ht="14.25">
      <c r="A11" s="5" t="s">
        <v>341</v>
      </c>
      <c r="B11" s="6">
        <f t="shared" si="0"/>
        <v>15.524827569194258</v>
      </c>
      <c r="C11" s="9"/>
      <c r="D11" s="7">
        <v>1</v>
      </c>
      <c r="E11" s="8">
        <f>D11*D59</f>
        <v>15.238095238095237</v>
      </c>
      <c r="F11" s="9"/>
      <c r="G11" s="7">
        <v>1</v>
      </c>
      <c r="H11" s="8">
        <f>G11*G59</f>
        <v>21.333333333333332</v>
      </c>
      <c r="I11" s="9"/>
      <c r="J11" s="7">
        <v>1</v>
      </c>
      <c r="K11" s="8">
        <f>J11*J59</f>
        <v>16.842105263157894</v>
      </c>
      <c r="L11" s="9"/>
      <c r="M11" s="7"/>
      <c r="N11" s="8">
        <f>M11*M59</f>
        <v>0</v>
      </c>
      <c r="O11" s="6">
        <v>68.93836140378072</v>
      </c>
    </row>
    <row r="12" spans="1:15" ht="14.25">
      <c r="A12" s="5" t="s">
        <v>342</v>
      </c>
      <c r="B12" s="6">
        <f t="shared" si="0"/>
        <v>56.70049739651215</v>
      </c>
      <c r="C12" s="9"/>
      <c r="D12" s="7"/>
      <c r="E12" s="8">
        <f>D12*D59</f>
        <v>0</v>
      </c>
      <c r="F12" s="9"/>
      <c r="G12" s="7"/>
      <c r="H12" s="8">
        <f>G12*G59</f>
        <v>0</v>
      </c>
      <c r="I12" s="9"/>
      <c r="J12" s="7"/>
      <c r="K12" s="8">
        <f>J12*J59</f>
        <v>0</v>
      </c>
      <c r="L12" s="9"/>
      <c r="M12" s="7">
        <v>1</v>
      </c>
      <c r="N12" s="8">
        <f>M12*M59</f>
        <v>14.545454545454545</v>
      </c>
      <c r="O12" s="6">
        <v>71.2459519419667</v>
      </c>
    </row>
    <row r="13" spans="1:15" ht="14.25">
      <c r="A13" s="5" t="s">
        <v>343</v>
      </c>
      <c r="B13" s="6">
        <f t="shared" si="0"/>
        <v>3.2596022106548403</v>
      </c>
      <c r="C13" s="9"/>
      <c r="D13" s="7"/>
      <c r="E13" s="8">
        <f>D13*D59</f>
        <v>0</v>
      </c>
      <c r="F13" s="9"/>
      <c r="G13" s="7"/>
      <c r="H13" s="8">
        <f>G13*G59</f>
        <v>0</v>
      </c>
      <c r="I13" s="9"/>
      <c r="J13" s="7"/>
      <c r="K13" s="8">
        <f>J13*J59</f>
        <v>0</v>
      </c>
      <c r="L13" s="9"/>
      <c r="M13" s="7"/>
      <c r="N13" s="8">
        <f>M13*M59</f>
        <v>0</v>
      </c>
      <c r="O13" s="6">
        <v>3.2596022106548403</v>
      </c>
    </row>
    <row r="14" spans="1:15" ht="14.25">
      <c r="A14" s="5" t="s">
        <v>344</v>
      </c>
      <c r="B14" s="6">
        <f t="shared" si="0"/>
        <v>-52.19177730237291</v>
      </c>
      <c r="C14" s="9"/>
      <c r="D14" s="7">
        <v>1</v>
      </c>
      <c r="E14" s="8">
        <f>D14*D59</f>
        <v>15.238095238095237</v>
      </c>
      <c r="F14" s="9"/>
      <c r="G14" s="7">
        <v>1</v>
      </c>
      <c r="H14" s="8">
        <f>G14*G59</f>
        <v>21.333333333333332</v>
      </c>
      <c r="I14" s="9">
        <v>-32</v>
      </c>
      <c r="J14" s="7">
        <v>1</v>
      </c>
      <c r="K14" s="8">
        <f>J14*J59</f>
        <v>16.842105263157894</v>
      </c>
      <c r="L14" s="9">
        <v>-30</v>
      </c>
      <c r="M14" s="7">
        <v>1</v>
      </c>
      <c r="N14" s="8">
        <f>M14*M59</f>
        <v>14.545454545454545</v>
      </c>
      <c r="O14" s="6">
        <v>77.7672110776681</v>
      </c>
    </row>
    <row r="15" spans="1:15" ht="14.25">
      <c r="A15" s="5" t="s">
        <v>345</v>
      </c>
      <c r="B15" s="6">
        <f t="shared" si="0"/>
        <v>-20.14425898750958</v>
      </c>
      <c r="C15" s="9"/>
      <c r="D15" s="7">
        <v>1</v>
      </c>
      <c r="E15" s="8">
        <f>D15*D59</f>
        <v>15.238095238095237</v>
      </c>
      <c r="F15" s="9"/>
      <c r="G15" s="7"/>
      <c r="H15" s="8">
        <f>G15*G59</f>
        <v>0</v>
      </c>
      <c r="I15" s="9"/>
      <c r="J15" s="7"/>
      <c r="K15" s="8">
        <f>J15*J59</f>
        <v>0</v>
      </c>
      <c r="L15" s="9">
        <v>-30</v>
      </c>
      <c r="M15" s="7">
        <v>1</v>
      </c>
      <c r="N15" s="8">
        <f>M15*M59</f>
        <v>14.545454545454545</v>
      </c>
      <c r="O15" s="6">
        <v>39.63929079604021</v>
      </c>
    </row>
    <row r="16" spans="1:15" ht="14.25">
      <c r="A16" s="5" t="s">
        <v>346</v>
      </c>
      <c r="B16" s="6">
        <f t="shared" si="0"/>
        <v>19.637653906442395</v>
      </c>
      <c r="C16" s="9"/>
      <c r="D16" s="7"/>
      <c r="E16" s="8">
        <f>D16*D59</f>
        <v>0</v>
      </c>
      <c r="F16" s="9"/>
      <c r="G16" s="7"/>
      <c r="H16" s="8">
        <f>G16*G59</f>
        <v>0</v>
      </c>
      <c r="I16" s="9"/>
      <c r="J16" s="7"/>
      <c r="K16" s="8">
        <f>J16*J59</f>
        <v>0</v>
      </c>
      <c r="L16" s="9"/>
      <c r="M16" s="7"/>
      <c r="N16" s="8">
        <f>M16*M59</f>
        <v>0</v>
      </c>
      <c r="O16" s="6">
        <v>19.637653906442395</v>
      </c>
    </row>
    <row r="17" spans="1:15" ht="14.25">
      <c r="A17" s="5" t="s">
        <v>347</v>
      </c>
      <c r="B17" s="6">
        <f t="shared" si="0"/>
        <v>-0.001246370736662783</v>
      </c>
      <c r="C17" s="9"/>
      <c r="D17" s="7"/>
      <c r="E17" s="8">
        <f>D17*D59</f>
        <v>0</v>
      </c>
      <c r="F17" s="9"/>
      <c r="G17" s="7"/>
      <c r="H17" s="8">
        <f>G17*G59</f>
        <v>0</v>
      </c>
      <c r="I17" s="9"/>
      <c r="J17" s="7"/>
      <c r="K17" s="8">
        <f>J17*J59</f>
        <v>0</v>
      </c>
      <c r="L17" s="9"/>
      <c r="M17" s="7"/>
      <c r="N17" s="8">
        <f>M17*M59</f>
        <v>0</v>
      </c>
      <c r="O17" s="6">
        <v>-0.001246370736662783</v>
      </c>
    </row>
    <row r="18" spans="1:15" ht="14.25">
      <c r="A18" s="5" t="s">
        <v>348</v>
      </c>
      <c r="B18" s="6">
        <f t="shared" si="0"/>
        <v>26.339716304359143</v>
      </c>
      <c r="C18" s="9"/>
      <c r="D18" s="7"/>
      <c r="E18" s="8">
        <f>D18*D59</f>
        <v>0</v>
      </c>
      <c r="F18" s="9"/>
      <c r="G18" s="7"/>
      <c r="H18" s="8">
        <f>G18*G59</f>
        <v>0</v>
      </c>
      <c r="I18" s="9"/>
      <c r="J18" s="7"/>
      <c r="K18" s="8">
        <f>J18*J59</f>
        <v>0</v>
      </c>
      <c r="L18" s="9"/>
      <c r="M18" s="7"/>
      <c r="N18" s="8">
        <f>M18*M59</f>
        <v>0</v>
      </c>
      <c r="O18" s="6">
        <v>26.339716304359143</v>
      </c>
    </row>
    <row r="19" spans="1:15" ht="14.25">
      <c r="A19" s="5" t="s">
        <v>349</v>
      </c>
      <c r="B19" s="6">
        <f t="shared" si="0"/>
        <v>0.003146074727887971</v>
      </c>
      <c r="C19" s="9"/>
      <c r="D19" s="7"/>
      <c r="E19" s="8">
        <f>D19*D59</f>
        <v>0</v>
      </c>
      <c r="F19" s="9"/>
      <c r="G19" s="7"/>
      <c r="H19" s="8">
        <f>G19*G59</f>
        <v>0</v>
      </c>
      <c r="I19" s="9"/>
      <c r="J19" s="7"/>
      <c r="K19" s="8">
        <f>J19*J59</f>
        <v>0</v>
      </c>
      <c r="L19" s="9"/>
      <c r="M19" s="7"/>
      <c r="N19" s="8">
        <f>M19*M59</f>
        <v>0</v>
      </c>
      <c r="O19" s="6">
        <v>0.003146074727887971</v>
      </c>
    </row>
    <row r="20" spans="1:15" ht="14.25">
      <c r="A20" s="5" t="s">
        <v>350</v>
      </c>
      <c r="B20" s="6">
        <f t="shared" si="0"/>
        <v>-14.805388468701409</v>
      </c>
      <c r="C20" s="9"/>
      <c r="D20" s="7">
        <v>1</v>
      </c>
      <c r="E20" s="8">
        <f>D20*D59</f>
        <v>15.238095238095237</v>
      </c>
      <c r="F20" s="9"/>
      <c r="G20" s="7">
        <v>1</v>
      </c>
      <c r="H20" s="8">
        <f>G20*G59</f>
        <v>21.333333333333332</v>
      </c>
      <c r="I20" s="9"/>
      <c r="J20" s="7">
        <v>1</v>
      </c>
      <c r="K20" s="8">
        <f>J20*J59</f>
        <v>16.842105263157894</v>
      </c>
      <c r="L20" s="9"/>
      <c r="M20" s="7"/>
      <c r="N20" s="8">
        <f>M20*M59</f>
        <v>0</v>
      </c>
      <c r="O20" s="6">
        <v>38.60814536588505</v>
      </c>
    </row>
    <row r="21" spans="1:15" ht="14.25">
      <c r="A21" s="5" t="s">
        <v>351</v>
      </c>
      <c r="B21" s="6">
        <f t="shared" si="0"/>
        <v>25.254472387345288</v>
      </c>
      <c r="C21" s="9"/>
      <c r="D21" s="7">
        <v>1</v>
      </c>
      <c r="E21" s="8">
        <f>D21*D59</f>
        <v>15.238095238095237</v>
      </c>
      <c r="F21" s="9"/>
      <c r="G21" s="7">
        <v>1</v>
      </c>
      <c r="H21" s="8">
        <f>G21*G59</f>
        <v>21.333333333333332</v>
      </c>
      <c r="I21" s="9"/>
      <c r="J21" s="7">
        <v>1</v>
      </c>
      <c r="K21" s="8">
        <f>J21*J59</f>
        <v>16.842105263157894</v>
      </c>
      <c r="L21" s="9"/>
      <c r="M21" s="7">
        <v>1</v>
      </c>
      <c r="N21" s="8">
        <f>M21*M59</f>
        <v>14.545454545454545</v>
      </c>
      <c r="O21" s="6">
        <v>93.2134607673863</v>
      </c>
    </row>
    <row r="22" spans="1:15" ht="14.25">
      <c r="A22" s="5" t="s">
        <v>352</v>
      </c>
      <c r="B22" s="6">
        <f t="shared" si="0"/>
        <v>114.57891997180366</v>
      </c>
      <c r="C22" s="9"/>
      <c r="D22" s="7"/>
      <c r="E22" s="8">
        <f>D22*D59</f>
        <v>0</v>
      </c>
      <c r="F22" s="9"/>
      <c r="G22" s="7">
        <v>1</v>
      </c>
      <c r="H22" s="8">
        <f>G22*G59</f>
        <v>21.333333333333332</v>
      </c>
      <c r="I22" s="9"/>
      <c r="J22" s="7">
        <v>1</v>
      </c>
      <c r="K22" s="8">
        <f>J22*J59</f>
        <v>16.842105263157894</v>
      </c>
      <c r="L22" s="9"/>
      <c r="M22" s="7"/>
      <c r="N22" s="8">
        <f>M22*M59</f>
        <v>0</v>
      </c>
      <c r="O22" s="6">
        <v>152.7543585682949</v>
      </c>
    </row>
    <row r="23" spans="1:15" ht="14.25">
      <c r="A23" s="5" t="s">
        <v>353</v>
      </c>
      <c r="B23" s="6">
        <f t="shared" si="0"/>
        <v>73.25736055555473</v>
      </c>
      <c r="C23" s="9"/>
      <c r="D23" s="7">
        <v>1</v>
      </c>
      <c r="E23" s="8">
        <f>D23*D59</f>
        <v>15.238095238095237</v>
      </c>
      <c r="F23" s="9">
        <v>5</v>
      </c>
      <c r="G23" s="7">
        <v>1</v>
      </c>
      <c r="H23" s="8">
        <f>G23*G59</f>
        <v>21.333333333333332</v>
      </c>
      <c r="I23" s="9"/>
      <c r="J23" s="7">
        <v>1</v>
      </c>
      <c r="K23" s="8">
        <f>J23*J59</f>
        <v>16.842105263157894</v>
      </c>
      <c r="L23" s="9"/>
      <c r="M23" s="7">
        <v>1</v>
      </c>
      <c r="N23" s="8">
        <f>M23*M59</f>
        <v>14.545454545454545</v>
      </c>
      <c r="O23" s="6">
        <v>136.21634893559573</v>
      </c>
    </row>
    <row r="24" spans="1:15" ht="14.25">
      <c r="A24" s="5" t="s">
        <v>354</v>
      </c>
      <c r="B24" s="6">
        <f t="shared" si="0"/>
        <v>585.8997002074203</v>
      </c>
      <c r="C24" s="9">
        <v>-708</v>
      </c>
      <c r="D24" s="7">
        <v>1</v>
      </c>
      <c r="E24" s="8">
        <f>D24*D59</f>
        <v>15.238095238095237</v>
      </c>
      <c r="F24" s="9">
        <v>176</v>
      </c>
      <c r="G24" s="7">
        <v>1</v>
      </c>
      <c r="H24" s="8">
        <f>G24*G59</f>
        <v>21.333333333333332</v>
      </c>
      <c r="I24" s="9">
        <v>192</v>
      </c>
      <c r="J24" s="7">
        <v>1</v>
      </c>
      <c r="K24" s="8">
        <f>J24*J59</f>
        <v>16.842105263157894</v>
      </c>
      <c r="L24" s="9">
        <v>210</v>
      </c>
      <c r="M24" s="7">
        <v>1</v>
      </c>
      <c r="N24" s="8">
        <f>M24*M59</f>
        <v>14.545454545454545</v>
      </c>
      <c r="O24" s="6">
        <v>783.8586885874613</v>
      </c>
    </row>
    <row r="25" spans="1:15" ht="14.25">
      <c r="A25" s="5" t="s">
        <v>355</v>
      </c>
      <c r="B25" s="6">
        <f t="shared" si="0"/>
        <v>11.19939925571505</v>
      </c>
      <c r="C25" s="9"/>
      <c r="D25" s="7"/>
      <c r="E25" s="8">
        <f>D25*D59</f>
        <v>0</v>
      </c>
      <c r="F25" s="9"/>
      <c r="G25" s="7"/>
      <c r="H25" s="8">
        <f>G25*G59</f>
        <v>0</v>
      </c>
      <c r="I25" s="9"/>
      <c r="J25" s="7"/>
      <c r="K25" s="8">
        <f>J25*J59</f>
        <v>0</v>
      </c>
      <c r="L25" s="9"/>
      <c r="M25" s="7"/>
      <c r="N25" s="8">
        <f>M25*M59</f>
        <v>0</v>
      </c>
      <c r="O25" s="6">
        <v>11.19939925571505</v>
      </c>
    </row>
    <row r="26" spans="1:15" ht="14.25">
      <c r="A26" s="5" t="s">
        <v>356</v>
      </c>
      <c r="B26" s="6">
        <f t="shared" si="0"/>
        <v>40.003409090909095</v>
      </c>
      <c r="C26" s="9"/>
      <c r="D26" s="7"/>
      <c r="E26" s="8">
        <f>D26*D59</f>
        <v>0</v>
      </c>
      <c r="F26" s="9"/>
      <c r="G26" s="7"/>
      <c r="H26" s="8">
        <f>G26*G59</f>
        <v>0</v>
      </c>
      <c r="I26" s="9"/>
      <c r="J26" s="7"/>
      <c r="K26" s="8">
        <f>J26*J59</f>
        <v>0</v>
      </c>
      <c r="L26" s="9"/>
      <c r="M26" s="7"/>
      <c r="N26" s="8">
        <f>M26*M59</f>
        <v>0</v>
      </c>
      <c r="O26" s="6">
        <v>40.003409090909095</v>
      </c>
    </row>
    <row r="27" spans="1:15" ht="14.25">
      <c r="A27" s="5" t="s">
        <v>357</v>
      </c>
      <c r="B27" s="6">
        <f t="shared" si="0"/>
        <v>-36.55260734079039</v>
      </c>
      <c r="C27" s="9">
        <v>-32</v>
      </c>
      <c r="D27" s="7">
        <v>1</v>
      </c>
      <c r="E27" s="8">
        <f>D27*D59</f>
        <v>15.238095238095237</v>
      </c>
      <c r="F27" s="9"/>
      <c r="G27" s="7"/>
      <c r="H27" s="8">
        <f>G27*G59</f>
        <v>0</v>
      </c>
      <c r="I27" s="9"/>
      <c r="J27" s="7">
        <v>1</v>
      </c>
      <c r="K27" s="8">
        <f>J27*J59</f>
        <v>16.842105263157894</v>
      </c>
      <c r="L27" s="9"/>
      <c r="M27" s="7"/>
      <c r="N27" s="8">
        <f>M27*M59</f>
        <v>0</v>
      </c>
      <c r="O27" s="6">
        <v>27.527593160462743</v>
      </c>
    </row>
    <row r="28" spans="1:15" ht="14.25">
      <c r="A28" s="5" t="s">
        <v>358</v>
      </c>
      <c r="B28" s="6">
        <f t="shared" si="0"/>
        <v>67.17730130570861</v>
      </c>
      <c r="C28" s="9"/>
      <c r="D28" s="7"/>
      <c r="E28" s="8">
        <f>D28*D59</f>
        <v>0</v>
      </c>
      <c r="F28" s="9"/>
      <c r="G28" s="7"/>
      <c r="H28" s="8">
        <f>G28*G59</f>
        <v>0</v>
      </c>
      <c r="I28" s="9"/>
      <c r="J28" s="7"/>
      <c r="K28" s="8">
        <f>J28*J59</f>
        <v>0</v>
      </c>
      <c r="L28" s="9"/>
      <c r="M28" s="7"/>
      <c r="N28" s="8">
        <f>M28*M59</f>
        <v>0</v>
      </c>
      <c r="O28" s="6">
        <v>67.17730130570861</v>
      </c>
    </row>
    <row r="29" spans="1:15" ht="14.25">
      <c r="A29" s="5" t="s">
        <v>359</v>
      </c>
      <c r="B29" s="6">
        <f t="shared" si="0"/>
        <v>4.209925340360133</v>
      </c>
      <c r="C29" s="9"/>
      <c r="D29" s="7"/>
      <c r="E29" s="8">
        <f>D29*D59</f>
        <v>0</v>
      </c>
      <c r="F29" s="9"/>
      <c r="G29" s="7"/>
      <c r="H29" s="8">
        <f>G29*G59</f>
        <v>0</v>
      </c>
      <c r="I29" s="9"/>
      <c r="J29" s="7"/>
      <c r="K29" s="8">
        <f>J29*J59</f>
        <v>0</v>
      </c>
      <c r="L29" s="9"/>
      <c r="M29" s="7"/>
      <c r="N29" s="8">
        <f>M29*M59</f>
        <v>0</v>
      </c>
      <c r="O29" s="6">
        <v>4.209925340360133</v>
      </c>
    </row>
    <row r="30" spans="1:15" ht="14.25">
      <c r="A30" s="5" t="s">
        <v>360</v>
      </c>
      <c r="B30" s="6">
        <f t="shared" si="0"/>
        <v>75.97117891586223</v>
      </c>
      <c r="C30" s="9">
        <v>68</v>
      </c>
      <c r="D30" s="7">
        <v>1</v>
      </c>
      <c r="E30" s="8">
        <f>D30*D59</f>
        <v>15.238095238095237</v>
      </c>
      <c r="F30" s="9"/>
      <c r="G30" s="7">
        <v>1</v>
      </c>
      <c r="H30" s="8">
        <f>G30*G59</f>
        <v>21.333333333333332</v>
      </c>
      <c r="I30" s="9"/>
      <c r="J30" s="7">
        <v>1</v>
      </c>
      <c r="K30" s="8">
        <f>J30*J59</f>
        <v>16.842105263157894</v>
      </c>
      <c r="L30" s="9">
        <v>-30</v>
      </c>
      <c r="M30" s="7">
        <v>1</v>
      </c>
      <c r="N30" s="8">
        <f>M30*M59</f>
        <v>14.545454545454545</v>
      </c>
      <c r="O30" s="6">
        <v>105.93016729590323</v>
      </c>
    </row>
    <row r="31" spans="1:15" ht="14.25">
      <c r="A31" s="5" t="s">
        <v>361</v>
      </c>
      <c r="B31" s="6">
        <f t="shared" si="0"/>
        <v>103.52630869453046</v>
      </c>
      <c r="C31" s="9"/>
      <c r="D31" s="7"/>
      <c r="E31" s="8">
        <f>D31*D59</f>
        <v>0</v>
      </c>
      <c r="F31" s="9"/>
      <c r="G31" s="7"/>
      <c r="H31" s="8">
        <f>G31*G59</f>
        <v>0</v>
      </c>
      <c r="I31" s="9"/>
      <c r="J31" s="7"/>
      <c r="K31" s="8">
        <f>J31*J59</f>
        <v>0</v>
      </c>
      <c r="L31" s="9"/>
      <c r="M31" s="7"/>
      <c r="N31" s="8">
        <f>M31*M59</f>
        <v>0</v>
      </c>
      <c r="O31" s="6">
        <v>103.52630869453046</v>
      </c>
    </row>
    <row r="32" spans="1:15" ht="14.25">
      <c r="A32" s="5" t="s">
        <v>362</v>
      </c>
      <c r="B32" s="6">
        <f t="shared" si="0"/>
        <v>38.31940458471661</v>
      </c>
      <c r="C32" s="9">
        <v>100</v>
      </c>
      <c r="D32" s="7">
        <v>1</v>
      </c>
      <c r="E32" s="8">
        <f>D32*D59</f>
        <v>15.238095238095237</v>
      </c>
      <c r="F32" s="9"/>
      <c r="G32" s="7">
        <v>1</v>
      </c>
      <c r="H32" s="8">
        <f>G32*G59</f>
        <v>21.333333333333332</v>
      </c>
      <c r="I32" s="9"/>
      <c r="J32" s="7">
        <v>1</v>
      </c>
      <c r="K32" s="8">
        <f>J32*J59</f>
        <v>16.842105263157894</v>
      </c>
      <c r="L32" s="9"/>
      <c r="M32" s="7">
        <v>1</v>
      </c>
      <c r="N32" s="8">
        <f>M32*M59</f>
        <v>14.545454545454545</v>
      </c>
      <c r="O32" s="6">
        <v>6.278392964757614</v>
      </c>
    </row>
    <row r="33" spans="1:15" ht="14.25">
      <c r="A33" s="5" t="s">
        <v>363</v>
      </c>
      <c r="B33" s="6">
        <f t="shared" si="0"/>
        <v>39.99578123836088</v>
      </c>
      <c r="C33" s="9"/>
      <c r="D33" s="7"/>
      <c r="E33" s="8">
        <f>D33*D59</f>
        <v>0</v>
      </c>
      <c r="F33" s="9"/>
      <c r="G33" s="7"/>
      <c r="H33" s="8">
        <f>G33*G59</f>
        <v>0</v>
      </c>
      <c r="I33" s="9"/>
      <c r="J33" s="7"/>
      <c r="K33" s="8">
        <f>J33*J59</f>
        <v>0</v>
      </c>
      <c r="L33" s="9"/>
      <c r="M33" s="7"/>
      <c r="N33" s="8">
        <f>M33*M59</f>
        <v>0</v>
      </c>
      <c r="O33" s="6">
        <v>39.99578123836088</v>
      </c>
    </row>
    <row r="34" spans="1:16" ht="14.25">
      <c r="A34" s="5" t="s">
        <v>364</v>
      </c>
      <c r="B34" s="6">
        <f t="shared" si="0"/>
        <v>49.2</v>
      </c>
      <c r="C34" s="9"/>
      <c r="D34" s="7"/>
      <c r="E34" s="8">
        <f>D34*D59</f>
        <v>0</v>
      </c>
      <c r="F34" s="9"/>
      <c r="G34" s="7"/>
      <c r="H34" s="8">
        <f>G34*G59</f>
        <v>0</v>
      </c>
      <c r="I34" s="9"/>
      <c r="J34" s="7"/>
      <c r="K34" s="8">
        <f>J34*J59</f>
        <v>0</v>
      </c>
      <c r="L34" s="9">
        <v>111</v>
      </c>
      <c r="M34" s="7"/>
      <c r="N34" s="8">
        <f>M34*M59</f>
        <v>0</v>
      </c>
      <c r="O34" s="6">
        <v>-61.8</v>
      </c>
      <c r="P34"/>
    </row>
    <row r="35" spans="1:15" ht="14.25">
      <c r="A35" s="5" t="s">
        <v>365</v>
      </c>
      <c r="B35" s="6">
        <f aca="true" t="shared" si="1" ref="B35:B57">C35-E35+F35-H35+I35-K35+L35-N35+O35</f>
        <v>37.30224477506282</v>
      </c>
      <c r="C35" s="9">
        <v>100</v>
      </c>
      <c r="D35" s="7">
        <v>1</v>
      </c>
      <c r="E35" s="8">
        <f>D35*D59</f>
        <v>15.238095238095237</v>
      </c>
      <c r="F35" s="9"/>
      <c r="G35" s="7">
        <v>1</v>
      </c>
      <c r="H35" s="8">
        <f>G35*G59</f>
        <v>21.333333333333332</v>
      </c>
      <c r="I35" s="9">
        <v>68</v>
      </c>
      <c r="J35" s="7">
        <v>1</v>
      </c>
      <c r="K35" s="8">
        <f>J35*J59</f>
        <v>16.842105263157894</v>
      </c>
      <c r="L35" s="9"/>
      <c r="M35" s="7">
        <v>1</v>
      </c>
      <c r="N35" s="8">
        <f>M35*M59</f>
        <v>14.545454545454545</v>
      </c>
      <c r="O35" s="6">
        <v>-62.73876684489619</v>
      </c>
    </row>
    <row r="36" spans="1:15" ht="14.25">
      <c r="A36" s="5" t="s">
        <v>366</v>
      </c>
      <c r="B36" s="6">
        <f t="shared" si="1"/>
        <v>-5.928306984524994</v>
      </c>
      <c r="C36" s="9"/>
      <c r="D36" s="7">
        <v>1</v>
      </c>
      <c r="E36" s="8">
        <f>D36*D59</f>
        <v>15.238095238095237</v>
      </c>
      <c r="F36" s="9"/>
      <c r="G36" s="7">
        <v>1</v>
      </c>
      <c r="H36" s="8">
        <f>G36*G59</f>
        <v>21.333333333333332</v>
      </c>
      <c r="I36" s="9"/>
      <c r="J36" s="7"/>
      <c r="K36" s="8">
        <f>J36*J59</f>
        <v>0</v>
      </c>
      <c r="L36" s="9"/>
      <c r="M36" s="7">
        <v>1</v>
      </c>
      <c r="N36" s="8">
        <f>M36*M59</f>
        <v>14.545454545454545</v>
      </c>
      <c r="O36" s="6">
        <v>45.18857613235812</v>
      </c>
    </row>
    <row r="37" spans="1:15" ht="14.25">
      <c r="A37" s="5" t="s">
        <v>367</v>
      </c>
      <c r="B37" s="6">
        <f t="shared" si="1"/>
        <v>75.30999147387962</v>
      </c>
      <c r="C37" s="9"/>
      <c r="D37" s="7">
        <v>1</v>
      </c>
      <c r="E37" s="8">
        <f>D37*D59</f>
        <v>15.238095238095237</v>
      </c>
      <c r="F37" s="9"/>
      <c r="G37" s="7"/>
      <c r="H37" s="8">
        <f>G37*G59</f>
        <v>0</v>
      </c>
      <c r="I37" s="9"/>
      <c r="J37" s="7">
        <v>1</v>
      </c>
      <c r="K37" s="8">
        <f>J37*J59</f>
        <v>16.842105263157894</v>
      </c>
      <c r="L37" s="9"/>
      <c r="M37" s="7">
        <v>1</v>
      </c>
      <c r="N37" s="8">
        <f>M37*M59</f>
        <v>14.545454545454545</v>
      </c>
      <c r="O37" s="6">
        <v>121.9356465205873</v>
      </c>
    </row>
    <row r="38" spans="1:15" ht="14.25">
      <c r="A38" s="5" t="s">
        <v>368</v>
      </c>
      <c r="B38" s="6">
        <f t="shared" si="1"/>
        <v>67.33333333333333</v>
      </c>
      <c r="C38" s="9"/>
      <c r="D38" s="7"/>
      <c r="E38" s="8">
        <f>D38*D59</f>
        <v>0</v>
      </c>
      <c r="F38" s="9"/>
      <c r="G38" s="7"/>
      <c r="H38" s="8">
        <f>G38*G59</f>
        <v>0</v>
      </c>
      <c r="I38" s="9"/>
      <c r="J38" s="7"/>
      <c r="K38" s="8">
        <f>J38*J59</f>
        <v>0</v>
      </c>
      <c r="L38" s="9"/>
      <c r="M38" s="7"/>
      <c r="N38" s="8">
        <f>M38*M59</f>
        <v>0</v>
      </c>
      <c r="O38" s="6">
        <v>67.33333333333333</v>
      </c>
    </row>
    <row r="39" spans="1:15" ht="14.25">
      <c r="A39" s="5" t="s">
        <v>369</v>
      </c>
      <c r="B39" s="6">
        <f t="shared" si="1"/>
        <v>99.99840588666181</v>
      </c>
      <c r="C39" s="9"/>
      <c r="D39" s="7"/>
      <c r="E39" s="8">
        <f>D39*D59</f>
        <v>0</v>
      </c>
      <c r="F39" s="9"/>
      <c r="G39" s="7"/>
      <c r="H39" s="8">
        <f>G39*G59</f>
        <v>0</v>
      </c>
      <c r="I39" s="9"/>
      <c r="J39" s="7"/>
      <c r="K39" s="8">
        <f>J39*J59</f>
        <v>0</v>
      </c>
      <c r="L39" s="9"/>
      <c r="M39" s="7"/>
      <c r="N39" s="8">
        <f>M39*M59</f>
        <v>0</v>
      </c>
      <c r="O39" s="6">
        <v>99.99840588666181</v>
      </c>
    </row>
    <row r="40" spans="1:15" ht="14.25">
      <c r="A40" s="5" t="s">
        <v>370</v>
      </c>
      <c r="B40" s="6">
        <f t="shared" si="1"/>
        <v>51.788900834696975</v>
      </c>
      <c r="C40" s="9"/>
      <c r="D40" s="7"/>
      <c r="E40" s="8">
        <f>D40*D59</f>
        <v>0</v>
      </c>
      <c r="F40" s="9"/>
      <c r="G40" s="7"/>
      <c r="H40" s="8">
        <f>G40*G59</f>
        <v>0</v>
      </c>
      <c r="I40" s="9"/>
      <c r="J40" s="7"/>
      <c r="K40" s="8">
        <f>J40*J59</f>
        <v>0</v>
      </c>
      <c r="L40" s="9"/>
      <c r="M40" s="7"/>
      <c r="N40" s="8">
        <f>M40*M59</f>
        <v>0</v>
      </c>
      <c r="O40" s="6">
        <v>51.788900834696975</v>
      </c>
    </row>
    <row r="41" spans="1:15" ht="14.25">
      <c r="A41" s="5" t="s">
        <v>371</v>
      </c>
      <c r="B41" s="6">
        <f t="shared" si="1"/>
        <v>217.72062203693855</v>
      </c>
      <c r="C41" s="9">
        <v>-32</v>
      </c>
      <c r="D41" s="7">
        <v>1</v>
      </c>
      <c r="E41" s="8">
        <f>D41*D59</f>
        <v>15.238095238095237</v>
      </c>
      <c r="F41" s="9">
        <v>-88</v>
      </c>
      <c r="G41" s="7">
        <v>1</v>
      </c>
      <c r="H41" s="8">
        <f>G41*G59</f>
        <v>21.333333333333332</v>
      </c>
      <c r="I41" s="9">
        <v>-32</v>
      </c>
      <c r="J41" s="7">
        <v>1</v>
      </c>
      <c r="K41" s="8">
        <f>J41*J59</f>
        <v>16.842105263157894</v>
      </c>
      <c r="L41" s="9">
        <v>270</v>
      </c>
      <c r="M41" s="7">
        <v>1</v>
      </c>
      <c r="N41" s="8">
        <f>M41*M59</f>
        <v>14.545454545454545</v>
      </c>
      <c r="O41" s="6">
        <v>167.67961041697956</v>
      </c>
    </row>
    <row r="42" spans="1:15" ht="14.25">
      <c r="A42" s="5" t="s">
        <v>372</v>
      </c>
      <c r="B42" s="6">
        <f t="shared" si="1"/>
        <v>-75.4835878656349</v>
      </c>
      <c r="C42" s="9"/>
      <c r="D42" s="7"/>
      <c r="E42" s="8">
        <f>D42*D59</f>
        <v>0</v>
      </c>
      <c r="F42" s="9"/>
      <c r="G42" s="7"/>
      <c r="H42" s="8">
        <f>G42*G59</f>
        <v>0</v>
      </c>
      <c r="I42" s="9"/>
      <c r="J42" s="7"/>
      <c r="K42" s="8">
        <f>J42*J59</f>
        <v>0</v>
      </c>
      <c r="L42" s="9"/>
      <c r="M42" s="7"/>
      <c r="N42" s="8">
        <f>M42*M59</f>
        <v>0</v>
      </c>
      <c r="O42" s="6">
        <v>-75.4835878656349</v>
      </c>
    </row>
    <row r="43" spans="1:15" ht="14.25">
      <c r="A43" s="5" t="s">
        <v>373</v>
      </c>
      <c r="B43" s="6">
        <f t="shared" si="1"/>
        <v>75.62462391787977</v>
      </c>
      <c r="C43" s="9">
        <v>100</v>
      </c>
      <c r="D43" s="7">
        <v>1</v>
      </c>
      <c r="E43" s="8">
        <f>D43*D59</f>
        <v>15.238095238095237</v>
      </c>
      <c r="F43" s="9"/>
      <c r="G43" s="7"/>
      <c r="H43" s="8">
        <f>G43*G59</f>
        <v>0</v>
      </c>
      <c r="I43" s="9"/>
      <c r="J43" s="7">
        <v>1</v>
      </c>
      <c r="K43" s="8">
        <f>J43*J59</f>
        <v>16.842105263157894</v>
      </c>
      <c r="L43" s="9"/>
      <c r="M43" s="7">
        <v>1</v>
      </c>
      <c r="N43" s="8">
        <f>M43*M59</f>
        <v>14.545454545454545</v>
      </c>
      <c r="O43" s="6">
        <v>22.25027896458746</v>
      </c>
    </row>
    <row r="44" spans="1:15" ht="14.25">
      <c r="A44" s="5" t="s">
        <v>374</v>
      </c>
      <c r="B44" s="6">
        <f t="shared" si="1"/>
        <v>17.728017169168893</v>
      </c>
      <c r="C44" s="9">
        <v>168</v>
      </c>
      <c r="D44" s="7">
        <v>1</v>
      </c>
      <c r="E44" s="8">
        <f>D44*D59</f>
        <v>15.238095238095237</v>
      </c>
      <c r="F44" s="9">
        <v>-44</v>
      </c>
      <c r="G44" s="7">
        <v>1</v>
      </c>
      <c r="H44" s="8">
        <f>G44*G59</f>
        <v>21.333333333333332</v>
      </c>
      <c r="I44" s="9">
        <v>-32</v>
      </c>
      <c r="J44" s="7">
        <v>1</v>
      </c>
      <c r="K44" s="8">
        <f>J44*J59</f>
        <v>16.842105263157894</v>
      </c>
      <c r="L44" s="9">
        <v>70</v>
      </c>
      <c r="M44" s="7">
        <v>1</v>
      </c>
      <c r="N44" s="8">
        <f>M44*M59</f>
        <v>14.545454545454545</v>
      </c>
      <c r="O44" s="6">
        <v>-76.3129944507901</v>
      </c>
    </row>
    <row r="45" spans="1:15" ht="14.25">
      <c r="A45" s="5" t="s">
        <v>375</v>
      </c>
      <c r="B45" s="6">
        <f t="shared" si="1"/>
        <v>234.98100328420298</v>
      </c>
      <c r="C45" s="9">
        <v>-32</v>
      </c>
      <c r="D45" s="7">
        <v>1</v>
      </c>
      <c r="E45" s="8">
        <f>D45*D59</f>
        <v>15.238095238095237</v>
      </c>
      <c r="F45" s="9"/>
      <c r="G45" s="7"/>
      <c r="H45" s="8">
        <f>G45*G59</f>
        <v>0</v>
      </c>
      <c r="I45" s="9">
        <v>-32</v>
      </c>
      <c r="J45" s="7">
        <v>1</v>
      </c>
      <c r="K45" s="8">
        <f>J45*J59</f>
        <v>16.842105263157894</v>
      </c>
      <c r="L45" s="9">
        <v>270</v>
      </c>
      <c r="M45" s="7">
        <v>1</v>
      </c>
      <c r="N45" s="8">
        <f>M45*M59</f>
        <v>14.545454545454545</v>
      </c>
      <c r="O45" s="6">
        <v>75.60665833091065</v>
      </c>
    </row>
    <row r="46" spans="1:15" ht="14.25">
      <c r="A46" s="5" t="s">
        <v>376</v>
      </c>
      <c r="B46" s="6">
        <f t="shared" si="1"/>
        <v>196.01904251451546</v>
      </c>
      <c r="C46" s="9">
        <v>-32</v>
      </c>
      <c r="D46" s="7">
        <v>1</v>
      </c>
      <c r="E46" s="8">
        <f>D46*D59</f>
        <v>15.238095238095237</v>
      </c>
      <c r="F46" s="9">
        <v>456</v>
      </c>
      <c r="G46" s="7">
        <v>1</v>
      </c>
      <c r="H46" s="8">
        <f>G46*G59</f>
        <v>21.333333333333332</v>
      </c>
      <c r="I46" s="9">
        <v>-32</v>
      </c>
      <c r="J46" s="7"/>
      <c r="K46" s="8">
        <f>J46*J59</f>
        <v>0</v>
      </c>
      <c r="L46" s="9">
        <v>-30</v>
      </c>
      <c r="M46" s="7">
        <v>1</v>
      </c>
      <c r="N46" s="8">
        <f>M46*M59</f>
        <v>14.545454545454545</v>
      </c>
      <c r="O46" s="6">
        <v>-114.86407436860142</v>
      </c>
    </row>
    <row r="47" spans="1:16" ht="14.25">
      <c r="A47" s="5" t="s">
        <v>377</v>
      </c>
      <c r="B47" s="6">
        <f t="shared" si="1"/>
        <v>55.46714607374051</v>
      </c>
      <c r="C47" s="9"/>
      <c r="D47" s="7"/>
      <c r="E47" s="8">
        <f>D47*D59</f>
        <v>0</v>
      </c>
      <c r="F47" s="9"/>
      <c r="G47" s="7"/>
      <c r="H47" s="8">
        <f>G47*G59</f>
        <v>0</v>
      </c>
      <c r="I47" s="9"/>
      <c r="J47" s="7">
        <v>1</v>
      </c>
      <c r="K47" s="8">
        <f>J47*J59</f>
        <v>16.842105263157894</v>
      </c>
      <c r="L47" s="9"/>
      <c r="M47" s="7">
        <v>1</v>
      </c>
      <c r="N47" s="8">
        <f>M47*M59</f>
        <v>14.545454545454545</v>
      </c>
      <c r="O47" s="6">
        <v>86.85470588235295</v>
      </c>
      <c r="P47"/>
    </row>
    <row r="48" spans="1:15" ht="14.25">
      <c r="A48" s="5" t="s">
        <v>378</v>
      </c>
      <c r="B48" s="6">
        <f t="shared" si="1"/>
        <v>39.71389471120254</v>
      </c>
      <c r="C48" s="9"/>
      <c r="D48" s="7"/>
      <c r="E48" s="8">
        <f>D48*D59</f>
        <v>0</v>
      </c>
      <c r="F48" s="9"/>
      <c r="G48" s="7">
        <v>1</v>
      </c>
      <c r="H48" s="8">
        <f>G48*G59</f>
        <v>21.333333333333332</v>
      </c>
      <c r="I48" s="9"/>
      <c r="J48" s="7"/>
      <c r="K48" s="8">
        <f>J48*J59</f>
        <v>0</v>
      </c>
      <c r="L48" s="9"/>
      <c r="M48" s="7">
        <v>1</v>
      </c>
      <c r="N48" s="8">
        <f>M48*M59</f>
        <v>14.545454545454545</v>
      </c>
      <c r="O48" s="6">
        <v>75.59268258999042</v>
      </c>
    </row>
    <row r="49" spans="1:19" ht="14.25">
      <c r="A49" s="5" t="s">
        <v>379</v>
      </c>
      <c r="B49" s="6">
        <f t="shared" si="1"/>
        <v>63.533218508664135</v>
      </c>
      <c r="C49" s="9"/>
      <c r="D49" s="7">
        <v>1</v>
      </c>
      <c r="E49" s="8">
        <f>D49*D59</f>
        <v>15.238095238095237</v>
      </c>
      <c r="F49" s="9"/>
      <c r="G49" s="7"/>
      <c r="H49" s="8">
        <f>G49*G59</f>
        <v>0</v>
      </c>
      <c r="I49" s="9">
        <v>100</v>
      </c>
      <c r="J49" s="7">
        <v>1</v>
      </c>
      <c r="K49" s="8">
        <f>J49*J59</f>
        <v>16.842105263157894</v>
      </c>
      <c r="L49" s="9"/>
      <c r="M49" s="7">
        <v>1</v>
      </c>
      <c r="N49" s="8">
        <f>M49*M59</f>
        <v>14.545454545454545</v>
      </c>
      <c r="O49" s="6">
        <v>10.158873555371809</v>
      </c>
      <c r="P49" s="7"/>
      <c r="Q49" s="8"/>
      <c r="R49" s="6"/>
      <c r="S49" s="1"/>
    </row>
    <row r="50" spans="1:15" ht="14.25">
      <c r="A50" s="5" t="s">
        <v>380</v>
      </c>
      <c r="B50" s="6">
        <f t="shared" si="1"/>
        <v>-38.05985995247554</v>
      </c>
      <c r="C50" s="9"/>
      <c r="D50" s="7"/>
      <c r="E50" s="8">
        <f>D50*D59</f>
        <v>0</v>
      </c>
      <c r="F50" s="9"/>
      <c r="G50" s="7"/>
      <c r="H50" s="8">
        <f>G50*G59</f>
        <v>0</v>
      </c>
      <c r="I50" s="9"/>
      <c r="J50" s="7"/>
      <c r="K50" s="8">
        <f>J50*J59</f>
        <v>0</v>
      </c>
      <c r="L50" s="9"/>
      <c r="M50" s="7"/>
      <c r="N50" s="8">
        <f>M50*M59</f>
        <v>0</v>
      </c>
      <c r="O50" s="6">
        <v>-38.05985995247554</v>
      </c>
    </row>
    <row r="51" spans="1:15" ht="14.25">
      <c r="A51" s="5" t="s">
        <v>381</v>
      </c>
      <c r="B51" s="6">
        <f t="shared" si="1"/>
        <v>38.71014435545385</v>
      </c>
      <c r="C51" s="9"/>
      <c r="D51" s="7"/>
      <c r="E51" s="8">
        <f>D51*D59</f>
        <v>0</v>
      </c>
      <c r="F51" s="9"/>
      <c r="G51" s="7"/>
      <c r="H51" s="8">
        <f>G51*G59</f>
        <v>0</v>
      </c>
      <c r="I51" s="9"/>
      <c r="J51" s="7"/>
      <c r="K51" s="8">
        <f>J51*J59</f>
        <v>0</v>
      </c>
      <c r="L51" s="9"/>
      <c r="M51" s="7"/>
      <c r="N51" s="8">
        <f>M51*M59</f>
        <v>0</v>
      </c>
      <c r="O51" s="6">
        <v>38.71014435545385</v>
      </c>
    </row>
    <row r="52" spans="1:15" ht="14.25">
      <c r="A52" s="5" t="s">
        <v>382</v>
      </c>
      <c r="B52" s="6">
        <f t="shared" si="1"/>
        <v>39.99841269841269</v>
      </c>
      <c r="C52" s="9"/>
      <c r="D52" s="7"/>
      <c r="E52" s="8">
        <f>D52*D59</f>
        <v>0</v>
      </c>
      <c r="F52" s="9"/>
      <c r="G52" s="7"/>
      <c r="H52" s="8">
        <f>G52*G59</f>
        <v>0</v>
      </c>
      <c r="I52" s="9"/>
      <c r="J52" s="7"/>
      <c r="K52" s="8">
        <f>J52*J59</f>
        <v>0</v>
      </c>
      <c r="L52" s="9"/>
      <c r="M52" s="7"/>
      <c r="N52" s="8">
        <f>M52*M59</f>
        <v>0</v>
      </c>
      <c r="O52" s="6">
        <v>39.99841269841269</v>
      </c>
    </row>
    <row r="53" spans="1:15" ht="14.25">
      <c r="A53" s="5" t="s">
        <v>383</v>
      </c>
      <c r="B53" s="6">
        <f t="shared" si="1"/>
        <v>9.99744327485381</v>
      </c>
      <c r="C53" s="9"/>
      <c r="D53" s="7"/>
      <c r="E53" s="8">
        <f>D53*D59</f>
        <v>0</v>
      </c>
      <c r="F53" s="9"/>
      <c r="G53" s="7"/>
      <c r="H53" s="8">
        <f>G53*G59</f>
        <v>0</v>
      </c>
      <c r="I53" s="9"/>
      <c r="J53" s="7"/>
      <c r="K53" s="8">
        <f>J53*J59</f>
        <v>0</v>
      </c>
      <c r="L53" s="9"/>
      <c r="M53" s="7"/>
      <c r="N53" s="8">
        <f>M53*M59</f>
        <v>0</v>
      </c>
      <c r="O53" s="6">
        <v>9.99744327485381</v>
      </c>
    </row>
    <row r="54" spans="1:15" ht="14.25">
      <c r="A54" s="5" t="s">
        <v>384</v>
      </c>
      <c r="B54" s="6">
        <f t="shared" si="1"/>
        <v>-13.772825254178027</v>
      </c>
      <c r="C54" s="9"/>
      <c r="D54" s="7"/>
      <c r="E54" s="8">
        <f>D54*D59</f>
        <v>0</v>
      </c>
      <c r="F54" s="9"/>
      <c r="G54" s="7"/>
      <c r="H54" s="8">
        <f>G54*G59</f>
        <v>0</v>
      </c>
      <c r="I54" s="9"/>
      <c r="J54" s="7"/>
      <c r="K54" s="8">
        <f>J54*J59</f>
        <v>0</v>
      </c>
      <c r="L54" s="9"/>
      <c r="M54" s="7"/>
      <c r="N54" s="8">
        <f>M54*M59</f>
        <v>0</v>
      </c>
      <c r="O54" s="6">
        <v>-13.772825254178027</v>
      </c>
    </row>
    <row r="55" spans="1:15" ht="14.25">
      <c r="A55" s="5" t="s">
        <v>385</v>
      </c>
      <c r="B55" s="6">
        <f t="shared" si="1"/>
        <v>0</v>
      </c>
      <c r="C55" s="9"/>
      <c r="D55" s="7"/>
      <c r="E55" s="8">
        <f>D55*D59</f>
        <v>0</v>
      </c>
      <c r="F55" s="9"/>
      <c r="G55" s="7"/>
      <c r="H55" s="8">
        <f>G55*G59</f>
        <v>0</v>
      </c>
      <c r="I55" s="9"/>
      <c r="J55" s="7"/>
      <c r="K55" s="8">
        <f>J55*J59</f>
        <v>0</v>
      </c>
      <c r="L55" s="9"/>
      <c r="M55" s="7"/>
      <c r="N55" s="8">
        <f>M55*M59</f>
        <v>0</v>
      </c>
      <c r="O55" s="6">
        <v>0</v>
      </c>
    </row>
    <row r="56" spans="1:16" ht="14.25">
      <c r="A56" s="5" t="s">
        <v>55</v>
      </c>
      <c r="B56" s="6">
        <f t="shared" si="1"/>
        <v>50.810790641926516</v>
      </c>
      <c r="C56" s="9"/>
      <c r="E56" s="8">
        <f>D56*D60</f>
        <v>0</v>
      </c>
      <c r="G56" s="18"/>
      <c r="H56" s="8">
        <f>G56*G60</f>
        <v>0</v>
      </c>
      <c r="K56" s="8">
        <f>J56*J59</f>
        <v>0</v>
      </c>
      <c r="M56" s="7">
        <v>1</v>
      </c>
      <c r="N56" s="8">
        <f>M56*M59</f>
        <v>14.545454545454545</v>
      </c>
      <c r="O56" s="6">
        <v>65.35624518738106</v>
      </c>
      <c r="P56"/>
    </row>
    <row r="57" spans="1:15" ht="14.25">
      <c r="A57" s="5" t="s">
        <v>386</v>
      </c>
      <c r="B57" s="6">
        <f t="shared" si="1"/>
        <v>30.001195505486116</v>
      </c>
      <c r="C57" s="9"/>
      <c r="D57" s="7">
        <v>0</v>
      </c>
      <c r="E57" s="8">
        <f>D57*D59</f>
        <v>0</v>
      </c>
      <c r="F57" s="9"/>
      <c r="G57" s="7"/>
      <c r="H57" s="8">
        <f>G57*G59</f>
        <v>0</v>
      </c>
      <c r="I57" s="9"/>
      <c r="J57" s="7"/>
      <c r="K57" s="8">
        <f>J57*J59</f>
        <v>0</v>
      </c>
      <c r="L57" s="9"/>
      <c r="M57" s="7"/>
      <c r="N57" s="8">
        <f>M57*M59</f>
        <v>0</v>
      </c>
      <c r="O57" s="6">
        <v>30.001195505486116</v>
      </c>
    </row>
    <row r="58" spans="1:16" ht="18.75">
      <c r="A58" s="10" t="s">
        <v>387</v>
      </c>
      <c r="B58" s="16">
        <f>SUM(B5:B57)</f>
        <v>2649.1993369876627</v>
      </c>
      <c r="C58" s="9"/>
      <c r="D58" s="1">
        <f>SUM(D3:D57)</f>
        <v>21</v>
      </c>
      <c r="E58" s="8">
        <f>SUM(E61:E63)</f>
        <v>320</v>
      </c>
      <c r="F58" s="1"/>
      <c r="G58" s="1">
        <f>SUM(G3:G57)</f>
        <v>15</v>
      </c>
      <c r="H58" s="8">
        <f>SUM(H61:H63)</f>
        <v>320</v>
      </c>
      <c r="I58" s="1"/>
      <c r="J58" s="1">
        <f>SUM(J3:J57)</f>
        <v>19</v>
      </c>
      <c r="K58" s="8">
        <f>SUM(K61:K63)</f>
        <v>320</v>
      </c>
      <c r="L58" s="1"/>
      <c r="M58" s="1">
        <f>SUM(M3:M57)</f>
        <v>22</v>
      </c>
      <c r="N58" s="8">
        <f>SUM(N61:N63)</f>
        <v>320</v>
      </c>
      <c r="O58" s="14">
        <f>SUM(O5:O57)</f>
        <v>2698.6538824422078</v>
      </c>
      <c r="P58" s="14">
        <v>409</v>
      </c>
    </row>
    <row r="59" spans="1:14" ht="14.25">
      <c r="A59" s="1" t="s">
        <v>388</v>
      </c>
      <c r="C59" s="1"/>
      <c r="D59" s="15">
        <f>IF(D58=0,0,E58/D58)</f>
        <v>15.238095238095237</v>
      </c>
      <c r="E59" s="11"/>
      <c r="F59" s="1"/>
      <c r="G59" s="15">
        <f>IF(G58=0,0,H58/G58)</f>
        <v>21.333333333333332</v>
      </c>
      <c r="H59" s="11"/>
      <c r="I59" s="1"/>
      <c r="J59" s="15">
        <f>IF(J58=0,0,K58/J58)</f>
        <v>16.842105263157894</v>
      </c>
      <c r="K59" s="11"/>
      <c r="L59" s="1"/>
      <c r="M59" s="15">
        <f>IF(M58=0,0,N58/M58)</f>
        <v>14.545454545454545</v>
      </c>
      <c r="N59" s="11"/>
    </row>
    <row r="60" spans="3:16" ht="14.25" customHeight="1" thickBot="1">
      <c r="C60" s="1">
        <f>SUM(C3:C57)</f>
        <v>-300</v>
      </c>
      <c r="D60" s="1"/>
      <c r="E60" s="11"/>
      <c r="F60" s="1">
        <f>SUM(F3:F57)</f>
        <v>505</v>
      </c>
      <c r="G60" s="1"/>
      <c r="H60" s="11"/>
      <c r="I60" s="1">
        <f>SUM(I3:I57)</f>
        <v>200</v>
      </c>
      <c r="J60" s="1"/>
      <c r="K60" s="11"/>
      <c r="L60" s="1">
        <f>SUM(L5:L57)</f>
        <v>811</v>
      </c>
      <c r="M60" s="1"/>
      <c r="N60" s="11"/>
      <c r="P60" s="29"/>
    </row>
    <row r="61" spans="3:16" ht="14.25">
      <c r="C61" s="31" t="s">
        <v>389</v>
      </c>
      <c r="D61" s="32"/>
      <c r="E61" s="12">
        <v>300</v>
      </c>
      <c r="F61" s="31" t="s">
        <v>389</v>
      </c>
      <c r="G61" s="32"/>
      <c r="H61" s="12">
        <v>300</v>
      </c>
      <c r="I61" s="31" t="s">
        <v>389</v>
      </c>
      <c r="J61" s="32"/>
      <c r="K61" s="12">
        <v>300</v>
      </c>
      <c r="L61" s="31" t="s">
        <v>389</v>
      </c>
      <c r="M61" s="32"/>
      <c r="N61" s="12">
        <v>300</v>
      </c>
      <c r="P61" s="29"/>
    </row>
    <row r="62" spans="3:16" ht="14.25">
      <c r="C62" s="33" t="s">
        <v>390</v>
      </c>
      <c r="D62" s="34"/>
      <c r="E62" s="8"/>
      <c r="F62" s="33" t="s">
        <v>390</v>
      </c>
      <c r="G62" s="34"/>
      <c r="H62" s="8"/>
      <c r="I62" s="33" t="s">
        <v>390</v>
      </c>
      <c r="J62" s="34"/>
      <c r="L62" s="33" t="s">
        <v>390</v>
      </c>
      <c r="M62" s="34"/>
      <c r="N62" s="8"/>
      <c r="P62" s="29"/>
    </row>
    <row r="63" spans="3:16" ht="15" thickBot="1">
      <c r="C63" s="35" t="s">
        <v>391</v>
      </c>
      <c r="D63" s="36"/>
      <c r="E63" s="13">
        <v>20</v>
      </c>
      <c r="F63" s="35" t="s">
        <v>391</v>
      </c>
      <c r="G63" s="36"/>
      <c r="H63" s="13">
        <v>20</v>
      </c>
      <c r="I63" s="35" t="s">
        <v>391</v>
      </c>
      <c r="J63" s="36"/>
      <c r="K63" s="8">
        <v>20</v>
      </c>
      <c r="L63" s="35" t="s">
        <v>391</v>
      </c>
      <c r="M63" s="36"/>
      <c r="N63" s="13">
        <v>20</v>
      </c>
      <c r="P63" s="29"/>
    </row>
    <row r="64" spans="2:16" ht="14.25" customHeight="1" thickBot="1">
      <c r="B64" s="18"/>
      <c r="C64" s="1"/>
      <c r="D64" s="1"/>
      <c r="E64" s="11"/>
      <c r="F64" s="1"/>
      <c r="G64" s="1"/>
      <c r="H64" s="11"/>
      <c r="I64" s="1"/>
      <c r="J64" s="1"/>
      <c r="K64" s="11"/>
      <c r="L64" s="1"/>
      <c r="M64" s="1"/>
      <c r="N64" s="11"/>
      <c r="P64" s="29"/>
    </row>
    <row r="65" spans="3:16" ht="14.25" customHeight="1">
      <c r="C65" s="37" t="s">
        <v>392</v>
      </c>
      <c r="D65" s="38"/>
      <c r="E65" s="39"/>
      <c r="F65" s="37" t="s">
        <v>393</v>
      </c>
      <c r="G65" s="38"/>
      <c r="H65" s="39"/>
      <c r="I65" s="37" t="s">
        <v>395</v>
      </c>
      <c r="J65" s="38"/>
      <c r="K65" s="39"/>
      <c r="L65" s="37" t="s">
        <v>396</v>
      </c>
      <c r="M65" s="38"/>
      <c r="N65" s="39"/>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203.25" customHeight="1">
      <c r="C69" s="40"/>
      <c r="D69" s="41"/>
      <c r="E69" s="42"/>
      <c r="F69" s="40"/>
      <c r="G69" s="41"/>
      <c r="H69" s="42"/>
      <c r="I69" s="40"/>
      <c r="J69" s="41"/>
      <c r="K69" s="42"/>
      <c r="L69" s="40"/>
      <c r="M69" s="41"/>
      <c r="N69" s="42"/>
      <c r="P69" s="29"/>
    </row>
    <row r="70" spans="3:14" ht="70.5" customHeight="1" thickBot="1">
      <c r="C70" s="43"/>
      <c r="D70" s="44"/>
      <c r="E70" s="45"/>
      <c r="F70" s="43"/>
      <c r="G70" s="44"/>
      <c r="H70" s="45"/>
      <c r="I70" s="43"/>
      <c r="J70" s="44"/>
      <c r="K70" s="45"/>
      <c r="L70" s="43"/>
      <c r="M70" s="44"/>
      <c r="N70" s="45"/>
    </row>
    <row r="71" ht="14.25">
      <c r="B71" s="18"/>
    </row>
  </sheetData>
  <mergeCells count="25">
    <mergeCell ref="F65:H70"/>
    <mergeCell ref="C65:E70"/>
    <mergeCell ref="L65:N70"/>
    <mergeCell ref="F1:H1"/>
    <mergeCell ref="F61:G61"/>
    <mergeCell ref="F62:G62"/>
    <mergeCell ref="I62:J62"/>
    <mergeCell ref="L62:M62"/>
    <mergeCell ref="F63:G63"/>
    <mergeCell ref="I63:J63"/>
    <mergeCell ref="P60:P69"/>
    <mergeCell ref="I1:K1"/>
    <mergeCell ref="L1:N1"/>
    <mergeCell ref="O1:O2"/>
    <mergeCell ref="P1:P2"/>
    <mergeCell ref="I61:J61"/>
    <mergeCell ref="L61:M61"/>
    <mergeCell ref="L63:M63"/>
    <mergeCell ref="I65:K70"/>
    <mergeCell ref="C62:D62"/>
    <mergeCell ref="C63:D63"/>
    <mergeCell ref="A1:A2"/>
    <mergeCell ref="B1:B2"/>
    <mergeCell ref="C1:E1"/>
    <mergeCell ref="C61:D6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71"/>
  <sheetViews>
    <sheetView workbookViewId="0" topLeftCell="A54">
      <selection activeCell="P60" sqref="P60:P69"/>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40027</v>
      </c>
      <c r="D1" s="27"/>
      <c r="E1" s="28"/>
      <c r="F1" s="26">
        <v>40034</v>
      </c>
      <c r="G1" s="27"/>
      <c r="H1" s="28"/>
      <c r="I1" s="26">
        <v>40041</v>
      </c>
      <c r="J1" s="27"/>
      <c r="K1" s="28"/>
      <c r="L1" s="26">
        <v>40048</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75.10434051784502</v>
      </c>
      <c r="C3" s="9"/>
      <c r="D3" s="7"/>
      <c r="E3" s="8">
        <f>D3*D59</f>
        <v>0</v>
      </c>
      <c r="F3" s="9">
        <v>100</v>
      </c>
      <c r="G3" s="7">
        <v>1</v>
      </c>
      <c r="H3" s="8">
        <f>G3*G59</f>
        <v>20</v>
      </c>
      <c r="I3" s="9"/>
      <c r="J3" s="7">
        <v>1</v>
      </c>
      <c r="K3" s="8">
        <f>J3*J59</f>
        <v>18.26086956521739</v>
      </c>
      <c r="L3" s="9"/>
      <c r="M3" s="7"/>
      <c r="N3" s="8">
        <f>M3*M59</f>
        <v>0</v>
      </c>
      <c r="O3" s="6">
        <v>13.36521008306241</v>
      </c>
    </row>
    <row r="4" spans="1:15" ht="14.25">
      <c r="A4" s="5" t="s">
        <v>397</v>
      </c>
      <c r="B4" s="6">
        <f t="shared" si="0"/>
        <v>73.82608695652173</v>
      </c>
      <c r="C4" s="9"/>
      <c r="D4" s="7"/>
      <c r="E4" s="8">
        <f>D4*D59</f>
        <v>0</v>
      </c>
      <c r="F4" s="9"/>
      <c r="G4" s="7"/>
      <c r="H4" s="8">
        <f>G4*G59</f>
        <v>0</v>
      </c>
      <c r="I4" s="9"/>
      <c r="J4" s="7"/>
      <c r="K4" s="8">
        <f>J4*J59</f>
        <v>0</v>
      </c>
      <c r="L4" s="9"/>
      <c r="M4" s="7"/>
      <c r="N4" s="8">
        <f>M4*M59</f>
        <v>0</v>
      </c>
      <c r="O4" s="6">
        <v>73.82608695652173</v>
      </c>
    </row>
    <row r="5" spans="1:15" ht="14.25">
      <c r="A5" s="5" t="s">
        <v>15</v>
      </c>
      <c r="B5" s="6">
        <f t="shared" si="0"/>
        <v>9.996171534463926</v>
      </c>
      <c r="C5" s="9"/>
      <c r="D5" s="7"/>
      <c r="E5" s="8">
        <f>D5*D59</f>
        <v>0</v>
      </c>
      <c r="F5" s="9"/>
      <c r="G5" s="7"/>
      <c r="H5" s="8">
        <f>G5*G59</f>
        <v>0</v>
      </c>
      <c r="I5" s="9"/>
      <c r="J5" s="7"/>
      <c r="K5" s="8">
        <f>J5*J59</f>
        <v>0</v>
      </c>
      <c r="L5" s="9"/>
      <c r="M5" s="7"/>
      <c r="N5" s="8">
        <f>M5*M59</f>
        <v>0</v>
      </c>
      <c r="O5" s="6">
        <v>9.996171534463926</v>
      </c>
    </row>
    <row r="6" spans="1:15" ht="14.25">
      <c r="A6" s="5" t="s">
        <v>95</v>
      </c>
      <c r="B6" s="6">
        <f t="shared" si="0"/>
        <v>57.10882950645993</v>
      </c>
      <c r="C6" s="9"/>
      <c r="D6" s="7"/>
      <c r="E6" s="8">
        <f>D6*D59</f>
        <v>0</v>
      </c>
      <c r="F6" s="9"/>
      <c r="G6" s="7">
        <v>1</v>
      </c>
      <c r="H6" s="8">
        <f>G6*G59</f>
        <v>20</v>
      </c>
      <c r="I6" s="9"/>
      <c r="J6" s="7"/>
      <c r="K6" s="8">
        <f>J6*J59</f>
        <v>0</v>
      </c>
      <c r="L6" s="9"/>
      <c r="M6" s="7"/>
      <c r="N6" s="8">
        <f>M6*M59</f>
        <v>0</v>
      </c>
      <c r="O6" s="6">
        <v>77.10882950645993</v>
      </c>
    </row>
    <row r="7" spans="1:15" ht="14.25">
      <c r="A7" s="5" t="s">
        <v>96</v>
      </c>
      <c r="B7" s="6">
        <f t="shared" si="0"/>
        <v>-0.0019047619047629638</v>
      </c>
      <c r="C7" s="9"/>
      <c r="D7" s="7"/>
      <c r="E7" s="8">
        <f>D7*D59</f>
        <v>0</v>
      </c>
      <c r="F7" s="9"/>
      <c r="G7" s="7"/>
      <c r="H7" s="8">
        <f>G7*G59</f>
        <v>0</v>
      </c>
      <c r="I7" s="9"/>
      <c r="J7" s="7"/>
      <c r="K7" s="8">
        <f>J7*J59</f>
        <v>0</v>
      </c>
      <c r="L7" s="9"/>
      <c r="M7" s="7"/>
      <c r="N7" s="8">
        <f>M7*M59</f>
        <v>0</v>
      </c>
      <c r="O7" s="6">
        <v>-0.0019047619047629638</v>
      </c>
    </row>
    <row r="8" spans="1:15" ht="14.25">
      <c r="A8" s="5" t="s">
        <v>97</v>
      </c>
      <c r="B8" s="6">
        <f t="shared" si="0"/>
        <v>-16.1158447750855</v>
      </c>
      <c r="C8" s="9"/>
      <c r="D8" s="7"/>
      <c r="E8" s="8">
        <f>D8*D59</f>
        <v>0</v>
      </c>
      <c r="F8" s="9"/>
      <c r="G8" s="7"/>
      <c r="H8" s="8">
        <f>G8*G59</f>
        <v>0</v>
      </c>
      <c r="I8" s="9"/>
      <c r="J8" s="7"/>
      <c r="K8" s="8">
        <f>J8*J59</f>
        <v>0</v>
      </c>
      <c r="L8" s="9"/>
      <c r="M8" s="7">
        <v>1</v>
      </c>
      <c r="N8" s="8">
        <f>M8*M59</f>
        <v>22.307692307692307</v>
      </c>
      <c r="O8" s="6">
        <v>6.191847532606808</v>
      </c>
    </row>
    <row r="9" spans="1:15" ht="14.25">
      <c r="A9" s="5" t="s">
        <v>98</v>
      </c>
      <c r="B9" s="6">
        <f t="shared" si="0"/>
        <v>63.76641307714135</v>
      </c>
      <c r="C9" s="9"/>
      <c r="D9" s="7"/>
      <c r="E9" s="8">
        <f>D9*D59</f>
        <v>0</v>
      </c>
      <c r="F9" s="9"/>
      <c r="G9" s="7"/>
      <c r="H9" s="8">
        <f>G9*G59</f>
        <v>0</v>
      </c>
      <c r="I9" s="9"/>
      <c r="J9" s="7"/>
      <c r="K9" s="8">
        <f>J9*J59</f>
        <v>0</v>
      </c>
      <c r="L9" s="9"/>
      <c r="M9" s="7"/>
      <c r="N9" s="8">
        <f>M9*M59</f>
        <v>0</v>
      </c>
      <c r="O9" s="6">
        <v>63.76641307714135</v>
      </c>
    </row>
    <row r="10" spans="1:15" ht="14.25">
      <c r="A10" s="5" t="s">
        <v>64</v>
      </c>
      <c r="B10" s="6">
        <f t="shared" si="0"/>
        <v>-3.019197380437703</v>
      </c>
      <c r="C10" s="9"/>
      <c r="D10" s="7"/>
      <c r="E10" s="8">
        <f>D10*D59</f>
        <v>0</v>
      </c>
      <c r="F10" s="9"/>
      <c r="G10" s="7"/>
      <c r="H10" s="8">
        <f>G10*G59</f>
        <v>0</v>
      </c>
      <c r="I10" s="9"/>
      <c r="J10" s="7"/>
      <c r="K10" s="8">
        <f>J10*J59</f>
        <v>0</v>
      </c>
      <c r="L10" s="9"/>
      <c r="M10" s="7"/>
      <c r="N10" s="8">
        <f>M10*M59</f>
        <v>0</v>
      </c>
      <c r="O10" s="6">
        <v>-3.019197380437703</v>
      </c>
    </row>
    <row r="11" spans="1:15" ht="14.25">
      <c r="A11" s="5" t="s">
        <v>65</v>
      </c>
      <c r="B11" s="6">
        <f t="shared" si="0"/>
        <v>18.95626569628456</v>
      </c>
      <c r="C11" s="9"/>
      <c r="D11" s="7"/>
      <c r="E11" s="8">
        <f>D11*D59</f>
        <v>0</v>
      </c>
      <c r="F11" s="9"/>
      <c r="G11" s="7">
        <v>1</v>
      </c>
      <c r="H11" s="8">
        <f>G11*G59</f>
        <v>20</v>
      </c>
      <c r="I11" s="9">
        <v>100</v>
      </c>
      <c r="J11" s="7">
        <v>1</v>
      </c>
      <c r="K11" s="8">
        <f>J11*J59</f>
        <v>18.26086956521739</v>
      </c>
      <c r="L11" s="9">
        <v>-36</v>
      </c>
      <c r="M11" s="7">
        <v>1</v>
      </c>
      <c r="N11" s="8">
        <f>M11*M59</f>
        <v>22.307692307692307</v>
      </c>
      <c r="O11" s="6">
        <v>15.524827569194258</v>
      </c>
    </row>
    <row r="12" spans="1:15" ht="14.25">
      <c r="A12" s="5" t="s">
        <v>66</v>
      </c>
      <c r="B12" s="6">
        <f t="shared" si="0"/>
        <v>38.43962783129476</v>
      </c>
      <c r="C12" s="9"/>
      <c r="D12" s="7"/>
      <c r="E12" s="8">
        <f>D12*D59</f>
        <v>0</v>
      </c>
      <c r="F12" s="9"/>
      <c r="G12" s="7"/>
      <c r="H12" s="8">
        <f>G12*G59</f>
        <v>0</v>
      </c>
      <c r="I12" s="9"/>
      <c r="J12" s="7">
        <v>1</v>
      </c>
      <c r="K12" s="8">
        <f>J12*J59</f>
        <v>18.26086956521739</v>
      </c>
      <c r="L12" s="9"/>
      <c r="M12" s="7"/>
      <c r="N12" s="8">
        <f>M12*M59</f>
        <v>0</v>
      </c>
      <c r="O12" s="6">
        <v>56.70049739651215</v>
      </c>
    </row>
    <row r="13" spans="1:15" ht="14.25">
      <c r="A13" s="5" t="s">
        <v>67</v>
      </c>
      <c r="B13" s="6">
        <f t="shared" si="0"/>
        <v>3.2596022106548403</v>
      </c>
      <c r="C13" s="9"/>
      <c r="D13" s="7"/>
      <c r="E13" s="8">
        <f>D13*D59</f>
        <v>0</v>
      </c>
      <c r="F13" s="9"/>
      <c r="G13" s="7"/>
      <c r="H13" s="8">
        <f>G13*G59</f>
        <v>0</v>
      </c>
      <c r="I13" s="9"/>
      <c r="J13" s="7"/>
      <c r="K13" s="8">
        <f>J13*J59</f>
        <v>0</v>
      </c>
      <c r="L13" s="9"/>
      <c r="M13" s="7"/>
      <c r="N13" s="8">
        <f>M13*M59</f>
        <v>0</v>
      </c>
      <c r="O13" s="6">
        <v>3.2596022106548403</v>
      </c>
    </row>
    <row r="14" spans="1:15" ht="14.25">
      <c r="A14" s="5" t="s">
        <v>68</v>
      </c>
      <c r="B14" s="6">
        <f t="shared" si="0"/>
        <v>-27.191777302372913</v>
      </c>
      <c r="C14" s="9">
        <v>66</v>
      </c>
      <c r="D14" s="7">
        <v>1</v>
      </c>
      <c r="E14" s="8">
        <f>D14*D59</f>
        <v>21</v>
      </c>
      <c r="F14" s="9"/>
      <c r="G14" s="7">
        <v>1</v>
      </c>
      <c r="H14" s="8">
        <f>G14*G59</f>
        <v>20</v>
      </c>
      <c r="I14" s="9"/>
      <c r="J14" s="7"/>
      <c r="K14" s="8">
        <f>J14*J59</f>
        <v>0</v>
      </c>
      <c r="L14" s="9"/>
      <c r="M14" s="7"/>
      <c r="N14" s="8">
        <f>M14*M59</f>
        <v>0</v>
      </c>
      <c r="O14" s="6">
        <v>-52.19177730237291</v>
      </c>
    </row>
    <row r="15" spans="1:15" ht="14.25">
      <c r="A15" s="5" t="s">
        <v>69</v>
      </c>
      <c r="B15" s="6">
        <f t="shared" si="0"/>
        <v>-20.14425898750958</v>
      </c>
      <c r="C15" s="9"/>
      <c r="D15" s="7"/>
      <c r="E15" s="8">
        <f>D15*D59</f>
        <v>0</v>
      </c>
      <c r="F15" s="9"/>
      <c r="G15" s="7"/>
      <c r="H15" s="8">
        <f>G15*G59</f>
        <v>0</v>
      </c>
      <c r="I15" s="9"/>
      <c r="J15" s="7"/>
      <c r="K15" s="8">
        <f>J15*J59</f>
        <v>0</v>
      </c>
      <c r="L15" s="9"/>
      <c r="M15" s="7"/>
      <c r="N15" s="8">
        <f>M15*M59</f>
        <v>0</v>
      </c>
      <c r="O15" s="6">
        <v>-20.14425898750958</v>
      </c>
    </row>
    <row r="16" spans="1:15" ht="14.25">
      <c r="A16" s="5" t="s">
        <v>70</v>
      </c>
      <c r="B16" s="6">
        <f t="shared" si="0"/>
        <v>19.637653906442395</v>
      </c>
      <c r="C16" s="9"/>
      <c r="D16" s="7"/>
      <c r="E16" s="8">
        <f>D16*D59</f>
        <v>0</v>
      </c>
      <c r="F16" s="9"/>
      <c r="G16" s="7"/>
      <c r="H16" s="8">
        <f>G16*G59</f>
        <v>0</v>
      </c>
      <c r="I16" s="9"/>
      <c r="J16" s="7"/>
      <c r="K16" s="8">
        <f>J16*J59</f>
        <v>0</v>
      </c>
      <c r="L16" s="9"/>
      <c r="M16" s="7"/>
      <c r="N16" s="8">
        <f>M16*M59</f>
        <v>0</v>
      </c>
      <c r="O16" s="6">
        <v>19.637653906442395</v>
      </c>
    </row>
    <row r="17" spans="1:15" ht="14.25">
      <c r="A17" s="5" t="s">
        <v>71</v>
      </c>
      <c r="B17" s="6">
        <f t="shared" si="0"/>
        <v>-0.001246370736662783</v>
      </c>
      <c r="C17" s="9"/>
      <c r="D17" s="7"/>
      <c r="E17" s="8">
        <f>D17*D59</f>
        <v>0</v>
      </c>
      <c r="F17" s="9"/>
      <c r="G17" s="7"/>
      <c r="H17" s="8">
        <f>G17*G59</f>
        <v>0</v>
      </c>
      <c r="I17" s="9"/>
      <c r="J17" s="7"/>
      <c r="K17" s="8">
        <f>J17*J59</f>
        <v>0</v>
      </c>
      <c r="L17" s="9"/>
      <c r="M17" s="7"/>
      <c r="N17" s="8">
        <f>M17*M59</f>
        <v>0</v>
      </c>
      <c r="O17" s="6">
        <v>-0.001246370736662783</v>
      </c>
    </row>
    <row r="18" spans="1:15" ht="14.25">
      <c r="A18" s="5" t="s">
        <v>72</v>
      </c>
      <c r="B18" s="6">
        <f t="shared" si="0"/>
        <v>26.339716304359143</v>
      </c>
      <c r="C18" s="9"/>
      <c r="D18" s="7"/>
      <c r="E18" s="8">
        <f>D18*D59</f>
        <v>0</v>
      </c>
      <c r="F18" s="9"/>
      <c r="G18" s="7"/>
      <c r="H18" s="8">
        <f>G18*G59</f>
        <v>0</v>
      </c>
      <c r="I18" s="9"/>
      <c r="J18" s="7"/>
      <c r="K18" s="8">
        <f>J18*J59</f>
        <v>0</v>
      </c>
      <c r="L18" s="9"/>
      <c r="M18" s="7"/>
      <c r="N18" s="8">
        <f>M18*M59</f>
        <v>0</v>
      </c>
      <c r="O18" s="6">
        <v>26.339716304359143</v>
      </c>
    </row>
    <row r="19" spans="1:15" ht="14.25">
      <c r="A19" s="5" t="s">
        <v>73</v>
      </c>
      <c r="B19" s="6">
        <f t="shared" si="0"/>
        <v>0.003146074727887971</v>
      </c>
      <c r="C19" s="9"/>
      <c r="D19" s="7"/>
      <c r="E19" s="8">
        <f>D19*D59</f>
        <v>0</v>
      </c>
      <c r="F19" s="9"/>
      <c r="G19" s="7"/>
      <c r="H19" s="8">
        <f>G19*G59</f>
        <v>0</v>
      </c>
      <c r="I19" s="9"/>
      <c r="J19" s="7"/>
      <c r="K19" s="8">
        <f>J19*J59</f>
        <v>0</v>
      </c>
      <c r="L19" s="9"/>
      <c r="M19" s="7"/>
      <c r="N19" s="8">
        <f>M19*M59</f>
        <v>0</v>
      </c>
      <c r="O19" s="6">
        <v>0.003146074727887971</v>
      </c>
    </row>
    <row r="20" spans="1:15" ht="14.25">
      <c r="A20" s="5" t="s">
        <v>74</v>
      </c>
      <c r="B20" s="6">
        <f t="shared" si="0"/>
        <v>-37.113080776393716</v>
      </c>
      <c r="C20" s="9"/>
      <c r="D20" s="7"/>
      <c r="E20" s="8">
        <f>D20*D59</f>
        <v>0</v>
      </c>
      <c r="F20" s="9"/>
      <c r="G20" s="7"/>
      <c r="H20" s="8">
        <f>G20*G59</f>
        <v>0</v>
      </c>
      <c r="I20" s="9"/>
      <c r="J20" s="7"/>
      <c r="K20" s="8">
        <f>J20*J59</f>
        <v>0</v>
      </c>
      <c r="L20" s="9"/>
      <c r="M20" s="7">
        <v>1</v>
      </c>
      <c r="N20" s="8">
        <f>M20*M59</f>
        <v>22.307692307692307</v>
      </c>
      <c r="O20" s="6">
        <v>-14.805388468701409</v>
      </c>
    </row>
    <row r="21" spans="1:15" ht="14.25">
      <c r="A21" s="5" t="s">
        <v>75</v>
      </c>
      <c r="B21" s="6">
        <f t="shared" si="0"/>
        <v>143.6859105144356</v>
      </c>
      <c r="C21" s="9"/>
      <c r="D21" s="7">
        <v>1</v>
      </c>
      <c r="E21" s="8">
        <f>D21*D59</f>
        <v>21</v>
      </c>
      <c r="F21" s="9">
        <v>200</v>
      </c>
      <c r="G21" s="7">
        <v>1</v>
      </c>
      <c r="H21" s="8">
        <f>G21*G59</f>
        <v>20</v>
      </c>
      <c r="I21" s="9"/>
      <c r="J21" s="7">
        <v>1</v>
      </c>
      <c r="K21" s="8">
        <f>J21*J59</f>
        <v>18.26086956521739</v>
      </c>
      <c r="L21" s="9"/>
      <c r="M21" s="7">
        <v>1</v>
      </c>
      <c r="N21" s="8">
        <f>M21*M59</f>
        <v>22.307692307692307</v>
      </c>
      <c r="O21" s="6">
        <v>25.254472387345288</v>
      </c>
    </row>
    <row r="22" spans="1:15" ht="14.25">
      <c r="A22" s="5" t="s">
        <v>76</v>
      </c>
      <c r="B22" s="6">
        <f t="shared" si="0"/>
        <v>55.318050406586266</v>
      </c>
      <c r="C22" s="9"/>
      <c r="D22" s="7">
        <v>1</v>
      </c>
      <c r="E22" s="8">
        <f>D22*D59</f>
        <v>21</v>
      </c>
      <c r="F22" s="9"/>
      <c r="G22" s="7">
        <v>1</v>
      </c>
      <c r="H22" s="8">
        <f>G22*G59</f>
        <v>20</v>
      </c>
      <c r="I22" s="9"/>
      <c r="J22" s="7">
        <v>1</v>
      </c>
      <c r="K22" s="8">
        <f>J22*J59</f>
        <v>18.26086956521739</v>
      </c>
      <c r="L22" s="9"/>
      <c r="M22" s="7"/>
      <c r="N22" s="8">
        <f>M22*M59</f>
        <v>0</v>
      </c>
      <c r="O22" s="6">
        <v>114.57891997180366</v>
      </c>
    </row>
    <row r="23" spans="1:15" ht="14.25">
      <c r="A23" s="5" t="s">
        <v>77</v>
      </c>
      <c r="B23" s="6">
        <f t="shared" si="0"/>
        <v>73.25736055555473</v>
      </c>
      <c r="C23" s="9"/>
      <c r="D23" s="7"/>
      <c r="E23" s="8">
        <f>D23*D59</f>
        <v>0</v>
      </c>
      <c r="F23" s="9"/>
      <c r="G23" s="7"/>
      <c r="H23" s="8">
        <f>G23*G59</f>
        <v>0</v>
      </c>
      <c r="I23" s="9"/>
      <c r="J23" s="7"/>
      <c r="K23" s="8">
        <f>J23*J59</f>
        <v>0</v>
      </c>
      <c r="L23" s="9"/>
      <c r="M23" s="7"/>
      <c r="N23" s="8">
        <f>M23*M59</f>
        <v>0</v>
      </c>
      <c r="O23" s="6">
        <v>73.25736055555473</v>
      </c>
    </row>
    <row r="24" spans="1:15" ht="14.25">
      <c r="A24" s="5" t="s">
        <v>99</v>
      </c>
      <c r="B24" s="6">
        <f t="shared" si="0"/>
        <v>992.3311383345106</v>
      </c>
      <c r="C24" s="9">
        <v>272</v>
      </c>
      <c r="D24" s="7">
        <v>1</v>
      </c>
      <c r="E24" s="8">
        <f>D24*D59</f>
        <v>21</v>
      </c>
      <c r="F24" s="9"/>
      <c r="G24" s="7">
        <v>1</v>
      </c>
      <c r="H24" s="8">
        <f>G24*G59</f>
        <v>20</v>
      </c>
      <c r="I24" s="9"/>
      <c r="J24" s="7">
        <v>1</v>
      </c>
      <c r="K24" s="8">
        <f>J24*J59</f>
        <v>18.26086956521739</v>
      </c>
      <c r="L24" s="9">
        <v>216</v>
      </c>
      <c r="M24" s="7">
        <v>1</v>
      </c>
      <c r="N24" s="8">
        <f>M24*M59</f>
        <v>22.307692307692307</v>
      </c>
      <c r="O24" s="6">
        <v>585.8997002074203</v>
      </c>
    </row>
    <row r="25" spans="1:15" ht="14.25">
      <c r="A25" s="5" t="s">
        <v>100</v>
      </c>
      <c r="B25" s="6">
        <f t="shared" si="0"/>
        <v>11.19939925571505</v>
      </c>
      <c r="C25" s="9"/>
      <c r="D25" s="7"/>
      <c r="E25" s="8">
        <f>D25*D59</f>
        <v>0</v>
      </c>
      <c r="F25" s="9"/>
      <c r="G25" s="7"/>
      <c r="H25" s="8">
        <f>G25*G59</f>
        <v>0</v>
      </c>
      <c r="I25" s="9"/>
      <c r="J25" s="7"/>
      <c r="K25" s="8">
        <f>J25*J59</f>
        <v>0</v>
      </c>
      <c r="L25" s="9"/>
      <c r="M25" s="7"/>
      <c r="N25" s="8">
        <f>M25*M59</f>
        <v>0</v>
      </c>
      <c r="O25" s="6">
        <v>11.19939925571505</v>
      </c>
    </row>
    <row r="26" spans="1:15" ht="14.25">
      <c r="A26" s="5" t="s">
        <v>101</v>
      </c>
      <c r="B26" s="6">
        <f t="shared" si="0"/>
        <v>40.003409090909095</v>
      </c>
      <c r="C26" s="9"/>
      <c r="D26" s="7"/>
      <c r="E26" s="8">
        <f>D26*D59</f>
        <v>0</v>
      </c>
      <c r="F26" s="9"/>
      <c r="G26" s="7"/>
      <c r="H26" s="8">
        <f>G26*G59</f>
        <v>0</v>
      </c>
      <c r="I26" s="9"/>
      <c r="J26" s="7"/>
      <c r="K26" s="8">
        <f>J26*J59</f>
        <v>0</v>
      </c>
      <c r="L26" s="9"/>
      <c r="M26" s="7"/>
      <c r="N26" s="8">
        <f>M26*M59</f>
        <v>0</v>
      </c>
      <c r="O26" s="6">
        <v>40.003409090909095</v>
      </c>
    </row>
    <row r="27" spans="1:15" ht="14.25">
      <c r="A27" s="5" t="s">
        <v>102</v>
      </c>
      <c r="B27" s="6">
        <f t="shared" si="0"/>
        <v>-111.55260734079039</v>
      </c>
      <c r="C27" s="9">
        <v>-34</v>
      </c>
      <c r="D27" s="7">
        <v>1</v>
      </c>
      <c r="E27" s="8">
        <f>D27*D59</f>
        <v>21</v>
      </c>
      <c r="F27" s="9"/>
      <c r="G27" s="7">
        <v>1</v>
      </c>
      <c r="H27" s="8">
        <f>G27*G59</f>
        <v>20</v>
      </c>
      <c r="I27" s="9"/>
      <c r="J27" s="7"/>
      <c r="K27" s="8">
        <f>J27*J59</f>
        <v>0</v>
      </c>
      <c r="L27" s="9"/>
      <c r="M27" s="7"/>
      <c r="N27" s="8">
        <f>M27*M59</f>
        <v>0</v>
      </c>
      <c r="O27" s="6">
        <v>-36.55260734079039</v>
      </c>
    </row>
    <row r="28" spans="1:15" ht="14.25">
      <c r="A28" s="5" t="s">
        <v>103</v>
      </c>
      <c r="B28" s="6">
        <f t="shared" si="0"/>
        <v>67.17730130570861</v>
      </c>
      <c r="C28" s="9"/>
      <c r="D28" s="7"/>
      <c r="E28" s="8">
        <f>D28*D59</f>
        <v>0</v>
      </c>
      <c r="F28" s="9"/>
      <c r="G28" s="7"/>
      <c r="H28" s="8">
        <f>G28*G59</f>
        <v>0</v>
      </c>
      <c r="I28" s="9"/>
      <c r="J28" s="7"/>
      <c r="K28" s="8">
        <f>J28*J59</f>
        <v>0</v>
      </c>
      <c r="L28" s="9"/>
      <c r="M28" s="7"/>
      <c r="N28" s="8">
        <f>M28*M59</f>
        <v>0</v>
      </c>
      <c r="O28" s="6">
        <v>67.17730130570861</v>
      </c>
    </row>
    <row r="29" spans="1:15" ht="14.25">
      <c r="A29" s="5" t="s">
        <v>133</v>
      </c>
      <c r="B29" s="6">
        <f t="shared" si="0"/>
        <v>4.209925340360133</v>
      </c>
      <c r="C29" s="9"/>
      <c r="D29" s="7"/>
      <c r="E29" s="8">
        <f>D29*D59</f>
        <v>0</v>
      </c>
      <c r="F29" s="9"/>
      <c r="G29" s="7"/>
      <c r="H29" s="8">
        <f>G29*G59</f>
        <v>0</v>
      </c>
      <c r="I29" s="9"/>
      <c r="J29" s="7"/>
      <c r="K29" s="8">
        <f>J29*J59</f>
        <v>0</v>
      </c>
      <c r="L29" s="9"/>
      <c r="M29" s="7"/>
      <c r="N29" s="8">
        <f>M29*M59</f>
        <v>0</v>
      </c>
      <c r="O29" s="6">
        <v>4.209925340360133</v>
      </c>
    </row>
    <row r="30" spans="1:15" ht="14.25">
      <c r="A30" s="5" t="s">
        <v>104</v>
      </c>
      <c r="B30" s="6">
        <f t="shared" si="0"/>
        <v>44.03305182556122</v>
      </c>
      <c r="C30" s="9">
        <v>66</v>
      </c>
      <c r="D30" s="7">
        <v>0.5</v>
      </c>
      <c r="E30" s="8">
        <f>D30*D59</f>
        <v>10.5</v>
      </c>
      <c r="F30" s="9"/>
      <c r="G30" s="7">
        <v>1</v>
      </c>
      <c r="H30" s="8">
        <f>G30*G59</f>
        <v>20</v>
      </c>
      <c r="I30" s="9"/>
      <c r="J30" s="7">
        <v>0.5</v>
      </c>
      <c r="K30" s="8">
        <f>J30*J59</f>
        <v>9.130434782608695</v>
      </c>
      <c r="L30" s="9">
        <v>-36</v>
      </c>
      <c r="M30" s="7">
        <v>1</v>
      </c>
      <c r="N30" s="8">
        <f>M30*M59</f>
        <v>22.307692307692307</v>
      </c>
      <c r="O30" s="6">
        <v>75.97117891586223</v>
      </c>
    </row>
    <row r="31" spans="1:15" ht="14.25">
      <c r="A31" s="5" t="s">
        <v>105</v>
      </c>
      <c r="B31" s="6">
        <f t="shared" si="0"/>
        <v>103.52630869453046</v>
      </c>
      <c r="C31" s="9"/>
      <c r="D31" s="7"/>
      <c r="E31" s="8">
        <f>D31*D59</f>
        <v>0</v>
      </c>
      <c r="F31" s="9"/>
      <c r="G31" s="7"/>
      <c r="H31" s="8">
        <f>G31*G59</f>
        <v>0</v>
      </c>
      <c r="I31" s="9"/>
      <c r="J31" s="7"/>
      <c r="K31" s="8">
        <f>J31*J59</f>
        <v>0</v>
      </c>
      <c r="L31" s="9"/>
      <c r="M31" s="7"/>
      <c r="N31" s="8">
        <f>M31*M59</f>
        <v>0</v>
      </c>
      <c r="O31" s="6">
        <v>103.52630869453046</v>
      </c>
    </row>
    <row r="32" spans="1:15" ht="14.25">
      <c r="A32" s="5" t="s">
        <v>106</v>
      </c>
      <c r="B32" s="6">
        <f t="shared" si="0"/>
        <v>0.058535019499217356</v>
      </c>
      <c r="C32" s="9"/>
      <c r="D32" s="7"/>
      <c r="E32" s="8">
        <f>D32*D59</f>
        <v>0</v>
      </c>
      <c r="F32" s="9"/>
      <c r="G32" s="7">
        <v>1</v>
      </c>
      <c r="H32" s="8">
        <f>G32*G59</f>
        <v>20</v>
      </c>
      <c r="I32" s="9"/>
      <c r="J32" s="7">
        <v>1</v>
      </c>
      <c r="K32" s="8">
        <f>J32*J59</f>
        <v>18.26086956521739</v>
      </c>
      <c r="L32" s="9"/>
      <c r="M32" s="7"/>
      <c r="N32" s="8">
        <f>M32*M59</f>
        <v>0</v>
      </c>
      <c r="O32" s="6">
        <v>38.31940458471661</v>
      </c>
    </row>
    <row r="33" spans="1:15" ht="14.25">
      <c r="A33" s="5" t="s">
        <v>107</v>
      </c>
      <c r="B33" s="6">
        <f t="shared" si="0"/>
        <v>39.99578123836088</v>
      </c>
      <c r="C33" s="9"/>
      <c r="D33" s="7"/>
      <c r="E33" s="8">
        <f>D33*D59</f>
        <v>0</v>
      </c>
      <c r="F33" s="9"/>
      <c r="G33" s="7"/>
      <c r="H33" s="8">
        <f>G33*G59</f>
        <v>0</v>
      </c>
      <c r="I33" s="9"/>
      <c r="J33" s="7"/>
      <c r="K33" s="8">
        <f>J33*J59</f>
        <v>0</v>
      </c>
      <c r="L33" s="9"/>
      <c r="M33" s="7"/>
      <c r="N33" s="8">
        <f>M33*M59</f>
        <v>0</v>
      </c>
      <c r="O33" s="6">
        <v>39.99578123836088</v>
      </c>
    </row>
    <row r="34" spans="1:16" ht="14.25">
      <c r="A34" s="5" t="s">
        <v>108</v>
      </c>
      <c r="B34" s="6">
        <f t="shared" si="0"/>
        <v>49.2</v>
      </c>
      <c r="C34" s="9"/>
      <c r="D34" s="7"/>
      <c r="E34" s="8">
        <f>D34*D59</f>
        <v>0</v>
      </c>
      <c r="F34" s="9"/>
      <c r="G34" s="7"/>
      <c r="H34" s="8">
        <f>G34*G59</f>
        <v>0</v>
      </c>
      <c r="I34" s="9"/>
      <c r="J34" s="7"/>
      <c r="K34" s="8">
        <f>J34*J59</f>
        <v>0</v>
      </c>
      <c r="L34" s="9"/>
      <c r="M34" s="7"/>
      <c r="N34" s="8">
        <f>M34*M59</f>
        <v>0</v>
      </c>
      <c r="O34" s="6">
        <v>49.2</v>
      </c>
      <c r="P34"/>
    </row>
    <row r="35" spans="1:15" ht="14.25">
      <c r="A35" s="5" t="s">
        <v>78</v>
      </c>
      <c r="B35" s="6">
        <f aca="true" t="shared" si="1" ref="B35:B57">C35-E35+F35-H35+I35-K35+L35-N35+O35</f>
        <v>14.99455246737051</v>
      </c>
      <c r="C35" s="9"/>
      <c r="D35" s="7"/>
      <c r="E35" s="8">
        <f>D35*D59</f>
        <v>0</v>
      </c>
      <c r="F35" s="9"/>
      <c r="G35" s="7"/>
      <c r="H35" s="8">
        <f>G35*G59</f>
        <v>0</v>
      </c>
      <c r="I35" s="9"/>
      <c r="J35" s="7"/>
      <c r="K35" s="8">
        <f>J35*J59</f>
        <v>0</v>
      </c>
      <c r="L35" s="9"/>
      <c r="M35" s="7">
        <v>1</v>
      </c>
      <c r="N35" s="8">
        <f>M35*M59</f>
        <v>22.307692307692307</v>
      </c>
      <c r="O35" s="6">
        <v>37.30224477506282</v>
      </c>
    </row>
    <row r="36" spans="1:15" ht="14.25">
      <c r="A36" s="5" t="s">
        <v>109</v>
      </c>
      <c r="B36" s="6">
        <f t="shared" si="1"/>
        <v>74.071693015475</v>
      </c>
      <c r="C36" s="9"/>
      <c r="D36" s="7"/>
      <c r="E36" s="8">
        <f>D36*D59</f>
        <v>0</v>
      </c>
      <c r="F36" s="9">
        <v>100</v>
      </c>
      <c r="G36" s="7">
        <v>1</v>
      </c>
      <c r="H36" s="8">
        <f>G36*G59</f>
        <v>20</v>
      </c>
      <c r="I36" s="9"/>
      <c r="J36" s="7"/>
      <c r="K36" s="8">
        <f>J36*J59</f>
        <v>0</v>
      </c>
      <c r="L36" s="9"/>
      <c r="M36" s="7"/>
      <c r="N36" s="8">
        <f>M36*M59</f>
        <v>0</v>
      </c>
      <c r="O36" s="6">
        <v>-5.928306984524994</v>
      </c>
    </row>
    <row r="37" spans="1:15" ht="14.25">
      <c r="A37" s="5" t="s">
        <v>79</v>
      </c>
      <c r="B37" s="6">
        <f t="shared" si="1"/>
        <v>93.74142960096992</v>
      </c>
      <c r="C37" s="9"/>
      <c r="D37" s="7">
        <v>1</v>
      </c>
      <c r="E37" s="8">
        <f>D37*D59</f>
        <v>21</v>
      </c>
      <c r="F37" s="9"/>
      <c r="G37" s="7">
        <v>1</v>
      </c>
      <c r="H37" s="8">
        <f>G37*G59</f>
        <v>20</v>
      </c>
      <c r="I37" s="9"/>
      <c r="J37" s="7">
        <v>1</v>
      </c>
      <c r="K37" s="8">
        <f>J37*J59</f>
        <v>18.26086956521739</v>
      </c>
      <c r="L37" s="9">
        <v>100</v>
      </c>
      <c r="M37" s="7">
        <v>1</v>
      </c>
      <c r="N37" s="8">
        <f>M37*M59</f>
        <v>22.307692307692307</v>
      </c>
      <c r="O37" s="6">
        <v>75.30999147387962</v>
      </c>
    </row>
    <row r="38" spans="1:15" ht="14.25">
      <c r="A38" s="5" t="s">
        <v>138</v>
      </c>
      <c r="B38" s="6">
        <f t="shared" si="1"/>
        <v>67.33333333333333</v>
      </c>
      <c r="C38" s="9"/>
      <c r="D38" s="7"/>
      <c r="E38" s="8">
        <f>D38*D59</f>
        <v>0</v>
      </c>
      <c r="F38" s="9"/>
      <c r="G38" s="7"/>
      <c r="H38" s="8">
        <f>G38*G59</f>
        <v>0</v>
      </c>
      <c r="I38" s="9"/>
      <c r="J38" s="7"/>
      <c r="K38" s="8">
        <f>J38*J59</f>
        <v>0</v>
      </c>
      <c r="L38" s="9"/>
      <c r="M38" s="7"/>
      <c r="N38" s="8">
        <f>M38*M59</f>
        <v>0</v>
      </c>
      <c r="O38" s="6">
        <v>67.33333333333333</v>
      </c>
    </row>
    <row r="39" spans="1:15" ht="14.25">
      <c r="A39" s="5" t="s">
        <v>110</v>
      </c>
      <c r="B39" s="6">
        <f t="shared" si="1"/>
        <v>99.99840588666181</v>
      </c>
      <c r="C39" s="9"/>
      <c r="D39" s="7"/>
      <c r="E39" s="8">
        <f>D39*D59</f>
        <v>0</v>
      </c>
      <c r="F39" s="9"/>
      <c r="G39" s="7"/>
      <c r="H39" s="8">
        <f>G39*G59</f>
        <v>0</v>
      </c>
      <c r="I39" s="9"/>
      <c r="J39" s="7"/>
      <c r="K39" s="8">
        <f>J39*J59</f>
        <v>0</v>
      </c>
      <c r="L39" s="9"/>
      <c r="M39" s="7"/>
      <c r="N39" s="8">
        <f>M39*M59</f>
        <v>0</v>
      </c>
      <c r="O39" s="6">
        <v>99.99840588666181</v>
      </c>
    </row>
    <row r="40" spans="1:15" ht="14.25">
      <c r="A40" s="5" t="s">
        <v>80</v>
      </c>
      <c r="B40" s="6">
        <f t="shared" si="1"/>
        <v>51.788900834696975</v>
      </c>
      <c r="C40" s="9"/>
      <c r="D40" s="7"/>
      <c r="E40" s="8">
        <f>D40*D59</f>
        <v>0</v>
      </c>
      <c r="F40" s="9"/>
      <c r="G40" s="7"/>
      <c r="H40" s="8">
        <f>G40*G59</f>
        <v>0</v>
      </c>
      <c r="I40" s="9"/>
      <c r="J40" s="7"/>
      <c r="K40" s="8">
        <f>J40*J59</f>
        <v>0</v>
      </c>
      <c r="L40" s="9"/>
      <c r="M40" s="7"/>
      <c r="N40" s="8">
        <f>M40*M59</f>
        <v>0</v>
      </c>
      <c r="O40" s="6">
        <v>51.788900834696975</v>
      </c>
    </row>
    <row r="41" spans="1:15" ht="14.25">
      <c r="A41" s="5" t="s">
        <v>111</v>
      </c>
      <c r="B41" s="6">
        <f t="shared" si="1"/>
        <v>86.15206016402885</v>
      </c>
      <c r="C41" s="9">
        <v>-34</v>
      </c>
      <c r="D41" s="7">
        <v>1</v>
      </c>
      <c r="E41" s="8">
        <f>D41*D59</f>
        <v>21</v>
      </c>
      <c r="F41" s="9"/>
      <c r="G41" s="7"/>
      <c r="H41" s="8">
        <f>G41*G59</f>
        <v>0</v>
      </c>
      <c r="I41" s="9"/>
      <c r="J41" s="7">
        <v>1</v>
      </c>
      <c r="K41" s="8">
        <f>J41*J59</f>
        <v>18.26086956521739</v>
      </c>
      <c r="L41" s="9">
        <v>-36</v>
      </c>
      <c r="M41" s="7">
        <v>1</v>
      </c>
      <c r="N41" s="8">
        <f>M41*M59</f>
        <v>22.307692307692307</v>
      </c>
      <c r="O41" s="6">
        <v>217.72062203693855</v>
      </c>
    </row>
    <row r="42" spans="1:15" ht="14.25">
      <c r="A42" s="5" t="s">
        <v>123</v>
      </c>
      <c r="B42" s="6">
        <f t="shared" si="1"/>
        <v>-188.7912801733272</v>
      </c>
      <c r="C42" s="9">
        <v>-34</v>
      </c>
      <c r="D42" s="7">
        <v>1</v>
      </c>
      <c r="E42" s="8">
        <f>D42*D59</f>
        <v>21</v>
      </c>
      <c r="F42" s="9"/>
      <c r="G42" s="7"/>
      <c r="H42" s="8">
        <f>G42*G59</f>
        <v>0</v>
      </c>
      <c r="I42" s="9"/>
      <c r="J42" s="7"/>
      <c r="K42" s="8">
        <f>J42*J59</f>
        <v>0</v>
      </c>
      <c r="L42" s="9">
        <v>-36</v>
      </c>
      <c r="M42" s="7">
        <v>1</v>
      </c>
      <c r="N42" s="8">
        <f>M42*M59</f>
        <v>22.307692307692307</v>
      </c>
      <c r="O42" s="6">
        <v>-75.4835878656349</v>
      </c>
    </row>
    <row r="43" spans="1:15" ht="14.25">
      <c r="A43" s="5" t="s">
        <v>112</v>
      </c>
      <c r="B43" s="6">
        <f t="shared" si="1"/>
        <v>55.624623917879774</v>
      </c>
      <c r="C43" s="9"/>
      <c r="D43" s="7"/>
      <c r="E43" s="8">
        <f>D43*D59</f>
        <v>0</v>
      </c>
      <c r="F43" s="9"/>
      <c r="G43" s="7">
        <v>1</v>
      </c>
      <c r="H43" s="8">
        <f>G43*G59</f>
        <v>20</v>
      </c>
      <c r="I43" s="9"/>
      <c r="J43" s="7"/>
      <c r="K43" s="8">
        <f>J43*J59</f>
        <v>0</v>
      </c>
      <c r="L43" s="9"/>
      <c r="M43" s="7"/>
      <c r="N43" s="8">
        <f>M43*M59</f>
        <v>0</v>
      </c>
      <c r="O43" s="6">
        <v>75.62462391787977</v>
      </c>
    </row>
    <row r="44" spans="1:15" ht="14.25">
      <c r="A44" s="5" t="s">
        <v>113</v>
      </c>
      <c r="B44" s="6">
        <f t="shared" si="1"/>
        <v>-57.27198283083111</v>
      </c>
      <c r="C44" s="9">
        <v>-34</v>
      </c>
      <c r="D44" s="7">
        <v>1</v>
      </c>
      <c r="E44" s="8">
        <f>D44*D59</f>
        <v>21</v>
      </c>
      <c r="F44" s="9"/>
      <c r="G44" s="7">
        <v>1</v>
      </c>
      <c r="H44" s="8">
        <f>G44*G59</f>
        <v>20</v>
      </c>
      <c r="I44" s="9"/>
      <c r="J44" s="7"/>
      <c r="K44" s="8">
        <f>J44*J59</f>
        <v>0</v>
      </c>
      <c r="L44" s="9"/>
      <c r="M44" s="7"/>
      <c r="N44" s="8">
        <f>M44*M59</f>
        <v>0</v>
      </c>
      <c r="O44" s="6">
        <v>17.728017169168893</v>
      </c>
    </row>
    <row r="45" spans="1:15" ht="14.25">
      <c r="A45" s="5" t="s">
        <v>81</v>
      </c>
      <c r="B45" s="6">
        <f t="shared" si="1"/>
        <v>104.41244141129329</v>
      </c>
      <c r="C45" s="9">
        <v>-34</v>
      </c>
      <c r="D45" s="7"/>
      <c r="E45" s="8">
        <f>D45*D59</f>
        <v>0</v>
      </c>
      <c r="F45" s="9"/>
      <c r="G45" s="7">
        <v>1</v>
      </c>
      <c r="H45" s="8">
        <f>G45*G59</f>
        <v>20</v>
      </c>
      <c r="I45" s="9"/>
      <c r="J45" s="7">
        <v>1</v>
      </c>
      <c r="K45" s="8">
        <f>J45*J59</f>
        <v>18.26086956521739</v>
      </c>
      <c r="L45" s="9">
        <v>-36</v>
      </c>
      <c r="M45" s="7">
        <v>1</v>
      </c>
      <c r="N45" s="8">
        <f>M45*M59</f>
        <v>22.307692307692307</v>
      </c>
      <c r="O45" s="6">
        <v>234.98100328420298</v>
      </c>
    </row>
    <row r="46" spans="1:15" ht="14.25">
      <c r="A46" s="5" t="s">
        <v>82</v>
      </c>
      <c r="B46" s="6">
        <f t="shared" si="1"/>
        <v>74.95048064160576</v>
      </c>
      <c r="C46" s="9">
        <v>-34</v>
      </c>
      <c r="D46" s="7">
        <v>0.5</v>
      </c>
      <c r="E46" s="8">
        <f>D46*D59</f>
        <v>10.5</v>
      </c>
      <c r="F46" s="9"/>
      <c r="G46" s="7"/>
      <c r="H46" s="8">
        <f>G46*G59</f>
        <v>0</v>
      </c>
      <c r="I46" s="9"/>
      <c r="J46" s="7">
        <v>1</v>
      </c>
      <c r="K46" s="8">
        <f>J46*J59</f>
        <v>18.26086956521739</v>
      </c>
      <c r="L46" s="9">
        <v>-36</v>
      </c>
      <c r="M46" s="7">
        <v>1</v>
      </c>
      <c r="N46" s="8">
        <f>M46*M59</f>
        <v>22.307692307692307</v>
      </c>
      <c r="O46" s="6">
        <v>196.01904251451546</v>
      </c>
    </row>
    <row r="47" spans="1:16" ht="14.25">
      <c r="A47" s="5" t="s">
        <v>398</v>
      </c>
      <c r="B47" s="6">
        <f t="shared" si="1"/>
        <v>33.1594537660482</v>
      </c>
      <c r="C47" s="9"/>
      <c r="D47" s="7"/>
      <c r="E47" s="8">
        <f>D47*D59</f>
        <v>0</v>
      </c>
      <c r="F47" s="9"/>
      <c r="G47" s="7"/>
      <c r="H47" s="8">
        <f>G47*G59</f>
        <v>0</v>
      </c>
      <c r="I47" s="9"/>
      <c r="J47" s="7"/>
      <c r="K47" s="8">
        <f>J47*J59</f>
        <v>0</v>
      </c>
      <c r="L47" s="9"/>
      <c r="M47" s="7">
        <v>1</v>
      </c>
      <c r="N47" s="8">
        <f>M47*M59</f>
        <v>22.307692307692307</v>
      </c>
      <c r="O47" s="6">
        <v>55.46714607374051</v>
      </c>
      <c r="P47"/>
    </row>
    <row r="48" spans="1:15" ht="14.25">
      <c r="A48" s="5" t="s">
        <v>134</v>
      </c>
      <c r="B48" s="6">
        <f t="shared" si="1"/>
        <v>39.71389471120254</v>
      </c>
      <c r="C48" s="9"/>
      <c r="D48" s="7"/>
      <c r="E48" s="8">
        <f>D48*D59</f>
        <v>0</v>
      </c>
      <c r="F48" s="9"/>
      <c r="G48" s="7"/>
      <c r="H48" s="8">
        <f>G48*G59</f>
        <v>0</v>
      </c>
      <c r="I48" s="9"/>
      <c r="J48" s="7"/>
      <c r="K48" s="8">
        <f>J48*J59</f>
        <v>0</v>
      </c>
      <c r="L48" s="9"/>
      <c r="M48" s="7"/>
      <c r="N48" s="8">
        <f>M48*M59</f>
        <v>0</v>
      </c>
      <c r="O48" s="6">
        <v>39.71389471120254</v>
      </c>
    </row>
    <row r="49" spans="1:19" ht="14.25">
      <c r="A49" s="5" t="s">
        <v>83</v>
      </c>
      <c r="B49" s="6">
        <f t="shared" si="1"/>
        <v>43.533218508664135</v>
      </c>
      <c r="C49" s="9"/>
      <c r="D49" s="7"/>
      <c r="E49" s="8">
        <f>D49*D59</f>
        <v>0</v>
      </c>
      <c r="F49" s="9"/>
      <c r="G49" s="7">
        <v>1</v>
      </c>
      <c r="H49" s="8">
        <f>G49*G59</f>
        <v>20</v>
      </c>
      <c r="I49" s="9"/>
      <c r="J49" s="7"/>
      <c r="K49" s="8">
        <f>J49*J59</f>
        <v>0</v>
      </c>
      <c r="L49" s="9"/>
      <c r="M49" s="7"/>
      <c r="N49" s="8">
        <f>M49*M59</f>
        <v>0</v>
      </c>
      <c r="O49" s="6">
        <v>63.533218508664135</v>
      </c>
      <c r="P49" s="7"/>
      <c r="Q49" s="8"/>
      <c r="R49" s="6"/>
      <c r="S49" s="1"/>
    </row>
    <row r="50" spans="1:15" ht="14.25">
      <c r="A50" s="5" t="s">
        <v>84</v>
      </c>
      <c r="B50" s="6">
        <f t="shared" si="1"/>
        <v>-38.05985995247554</v>
      </c>
      <c r="C50" s="9"/>
      <c r="D50" s="7"/>
      <c r="E50" s="8">
        <f>D50*D59</f>
        <v>0</v>
      </c>
      <c r="F50" s="9"/>
      <c r="G50" s="7"/>
      <c r="H50" s="8">
        <f>G50*G59</f>
        <v>0</v>
      </c>
      <c r="I50" s="9"/>
      <c r="J50" s="7"/>
      <c r="K50" s="8">
        <f>J50*J59</f>
        <v>0</v>
      </c>
      <c r="L50" s="9"/>
      <c r="M50" s="7"/>
      <c r="N50" s="8">
        <f>M50*M59</f>
        <v>0</v>
      </c>
      <c r="O50" s="6">
        <v>-38.05985995247554</v>
      </c>
    </row>
    <row r="51" spans="1:15" ht="14.25">
      <c r="A51" s="5" t="s">
        <v>85</v>
      </c>
      <c r="B51" s="6">
        <f t="shared" si="1"/>
        <v>38.71014435545385</v>
      </c>
      <c r="C51" s="9"/>
      <c r="D51" s="7"/>
      <c r="E51" s="8">
        <f>D51*D59</f>
        <v>0</v>
      </c>
      <c r="F51" s="9"/>
      <c r="G51" s="7"/>
      <c r="H51" s="8">
        <f>G51*G59</f>
        <v>0</v>
      </c>
      <c r="I51" s="9"/>
      <c r="J51" s="7"/>
      <c r="K51" s="8">
        <f>J51*J59</f>
        <v>0</v>
      </c>
      <c r="L51" s="9"/>
      <c r="M51" s="7"/>
      <c r="N51" s="8">
        <f>M51*M59</f>
        <v>0</v>
      </c>
      <c r="O51" s="6">
        <v>38.71014435545385</v>
      </c>
    </row>
    <row r="52" spans="1:15" ht="14.25">
      <c r="A52" s="5" t="s">
        <v>86</v>
      </c>
      <c r="B52" s="6">
        <f t="shared" si="1"/>
        <v>39.99841269841269</v>
      </c>
      <c r="C52" s="9"/>
      <c r="D52" s="7"/>
      <c r="E52" s="8">
        <f>D52*D59</f>
        <v>0</v>
      </c>
      <c r="F52" s="9"/>
      <c r="G52" s="7"/>
      <c r="H52" s="8">
        <f>G52*G59</f>
        <v>0</v>
      </c>
      <c r="I52" s="9"/>
      <c r="J52" s="7"/>
      <c r="K52" s="8">
        <f>J52*J59</f>
        <v>0</v>
      </c>
      <c r="L52" s="9"/>
      <c r="M52" s="7"/>
      <c r="N52" s="8">
        <f>M52*M59</f>
        <v>0</v>
      </c>
      <c r="O52" s="6">
        <v>39.99841269841269</v>
      </c>
    </row>
    <row r="53" spans="1:15" ht="14.25">
      <c r="A53" s="5" t="s">
        <v>87</v>
      </c>
      <c r="B53" s="6">
        <f t="shared" si="1"/>
        <v>9.99744327485381</v>
      </c>
      <c r="C53" s="9"/>
      <c r="D53" s="7"/>
      <c r="E53" s="8">
        <f>D53*D59</f>
        <v>0</v>
      </c>
      <c r="F53" s="9"/>
      <c r="G53" s="7"/>
      <c r="H53" s="8">
        <f>G53*G59</f>
        <v>0</v>
      </c>
      <c r="I53" s="9"/>
      <c r="J53" s="7"/>
      <c r="K53" s="8">
        <f>J53*J59</f>
        <v>0</v>
      </c>
      <c r="L53" s="9"/>
      <c r="M53" s="7"/>
      <c r="N53" s="8">
        <f>M53*M59</f>
        <v>0</v>
      </c>
      <c r="O53" s="6">
        <v>9.99744327485381</v>
      </c>
    </row>
    <row r="54" spans="1:15" ht="14.25">
      <c r="A54" s="5" t="s">
        <v>114</v>
      </c>
      <c r="B54" s="6">
        <f t="shared" si="1"/>
        <v>-13.772825254178027</v>
      </c>
      <c r="C54" s="9"/>
      <c r="D54" s="7"/>
      <c r="E54" s="8">
        <f>D54*D59</f>
        <v>0</v>
      </c>
      <c r="F54" s="9"/>
      <c r="G54" s="7"/>
      <c r="H54" s="8">
        <f>G54*G59</f>
        <v>0</v>
      </c>
      <c r="I54" s="9"/>
      <c r="J54" s="7"/>
      <c r="K54" s="8">
        <f>J54*J59</f>
        <v>0</v>
      </c>
      <c r="L54" s="9"/>
      <c r="M54" s="7"/>
      <c r="N54" s="8">
        <f>M54*M59</f>
        <v>0</v>
      </c>
      <c r="O54" s="6">
        <v>-13.772825254178027</v>
      </c>
    </row>
    <row r="55" spans="1:15" ht="14.25">
      <c r="A55" s="5" t="s">
        <v>135</v>
      </c>
      <c r="B55" s="6">
        <f t="shared" si="1"/>
        <v>0</v>
      </c>
      <c r="C55" s="9"/>
      <c r="D55" s="7"/>
      <c r="E55" s="8">
        <f>D55*D59</f>
        <v>0</v>
      </c>
      <c r="F55" s="9"/>
      <c r="G55" s="7"/>
      <c r="H55" s="8">
        <f>G55*G59</f>
        <v>0</v>
      </c>
      <c r="I55" s="9"/>
      <c r="J55" s="7"/>
      <c r="K55" s="8">
        <f>J55*J59</f>
        <v>0</v>
      </c>
      <c r="L55" s="9"/>
      <c r="M55" s="7"/>
      <c r="N55" s="8">
        <f>M55*M59</f>
        <v>0</v>
      </c>
      <c r="O55" s="6">
        <v>0</v>
      </c>
    </row>
    <row r="56" spans="1:16" ht="14.25">
      <c r="A56" s="5" t="s">
        <v>399</v>
      </c>
      <c r="B56" s="6">
        <f t="shared" si="1"/>
        <v>50.810790641926516</v>
      </c>
      <c r="C56" s="9"/>
      <c r="E56" s="8">
        <f>D56*D60</f>
        <v>0</v>
      </c>
      <c r="G56" s="18"/>
      <c r="H56" s="8">
        <f>G56*G60</f>
        <v>0</v>
      </c>
      <c r="K56" s="8">
        <f>J56*J59</f>
        <v>0</v>
      </c>
      <c r="M56" s="7"/>
      <c r="N56" s="8">
        <f>M56*M59</f>
        <v>0</v>
      </c>
      <c r="O56" s="6">
        <v>50.810790641926516</v>
      </c>
      <c r="P56"/>
    </row>
    <row r="57" spans="1:15" ht="14.25">
      <c r="A57" s="5" t="s">
        <v>115</v>
      </c>
      <c r="B57" s="6">
        <f t="shared" si="1"/>
        <v>30.001195505486116</v>
      </c>
      <c r="C57" s="9"/>
      <c r="D57" s="7"/>
      <c r="E57" s="8">
        <f>D57*D59</f>
        <v>0</v>
      </c>
      <c r="F57" s="9"/>
      <c r="G57" s="7"/>
      <c r="H57" s="8">
        <f>G57*G59</f>
        <v>0</v>
      </c>
      <c r="I57" s="9"/>
      <c r="J57" s="7"/>
      <c r="K57" s="8">
        <f>J57*J59</f>
        <v>0</v>
      </c>
      <c r="L57" s="9"/>
      <c r="M57" s="7"/>
      <c r="N57" s="8">
        <f>M57*M59</f>
        <v>0</v>
      </c>
      <c r="O57" s="6">
        <v>30.001195505486116</v>
      </c>
    </row>
    <row r="58" spans="1:16" ht="18.75">
      <c r="A58" s="10" t="s">
        <v>116</v>
      </c>
      <c r="B58" s="16">
        <f>SUM(B5:B57)</f>
        <v>2357.46020655288</v>
      </c>
      <c r="C58" s="9"/>
      <c r="D58" s="1">
        <f>SUM(D3:D57)</f>
        <v>10</v>
      </c>
      <c r="E58" s="8">
        <f>SUM(E61:E63)</f>
        <v>210</v>
      </c>
      <c r="F58" s="1"/>
      <c r="G58" s="1">
        <f>SUM(G3:G57)</f>
        <v>16</v>
      </c>
      <c r="H58" s="8">
        <f>SUM(H61:H63)</f>
        <v>320</v>
      </c>
      <c r="I58" s="1"/>
      <c r="J58" s="1">
        <f>SUM(J3:J57)</f>
        <v>11.5</v>
      </c>
      <c r="K58" s="8">
        <f>SUM(K61:K63)</f>
        <v>210</v>
      </c>
      <c r="L58" s="1"/>
      <c r="M58" s="1">
        <f>SUM(M3:M57)</f>
        <v>13</v>
      </c>
      <c r="N58" s="8">
        <f>SUM(N61:N63)</f>
        <v>290</v>
      </c>
      <c r="O58" s="14">
        <f>SUM(O5:O57)</f>
        <v>2649.1993369876627</v>
      </c>
      <c r="P58" s="14">
        <v>239</v>
      </c>
    </row>
    <row r="59" spans="1:14" ht="14.25">
      <c r="A59" s="1" t="s">
        <v>88</v>
      </c>
      <c r="C59" s="1"/>
      <c r="D59" s="15">
        <f>IF(D58=0,0,E58/D58)</f>
        <v>21</v>
      </c>
      <c r="E59" s="11"/>
      <c r="F59" s="1"/>
      <c r="G59" s="15">
        <f>IF(G58=0,0,H58/G58)</f>
        <v>20</v>
      </c>
      <c r="H59" s="11"/>
      <c r="I59" s="1"/>
      <c r="J59" s="15">
        <f>IF(J58=0,0,K58/J58)</f>
        <v>18.26086956521739</v>
      </c>
      <c r="K59" s="11"/>
      <c r="L59" s="1"/>
      <c r="M59" s="15">
        <f>IF(M58=0,0,N58/M58)</f>
        <v>22.307692307692307</v>
      </c>
      <c r="N59" s="11"/>
    </row>
    <row r="60" spans="3:16" ht="14.25" customHeight="1" thickBot="1">
      <c r="C60" s="1">
        <f>SUM(C3:C57)</f>
        <v>200</v>
      </c>
      <c r="D60" s="1"/>
      <c r="E60" s="11"/>
      <c r="F60" s="1">
        <f>SUM(F3:F57)</f>
        <v>400</v>
      </c>
      <c r="G60" s="1"/>
      <c r="H60" s="11"/>
      <c r="I60" s="1">
        <f>SUM(I3:I57)</f>
        <v>100</v>
      </c>
      <c r="J60" s="1"/>
      <c r="K60" s="11"/>
      <c r="L60" s="1">
        <f>SUM(L5:L57)</f>
        <v>100</v>
      </c>
      <c r="M60" s="1"/>
      <c r="N60" s="11"/>
      <c r="P60" s="29"/>
    </row>
    <row r="61" spans="3:16" ht="14.25">
      <c r="C61" s="31" t="s">
        <v>117</v>
      </c>
      <c r="D61" s="32"/>
      <c r="E61" s="12">
        <v>200</v>
      </c>
      <c r="F61" s="31" t="s">
        <v>117</v>
      </c>
      <c r="G61" s="32"/>
      <c r="H61" s="12">
        <v>300</v>
      </c>
      <c r="I61" s="31" t="s">
        <v>117</v>
      </c>
      <c r="J61" s="32"/>
      <c r="K61" s="12">
        <v>200</v>
      </c>
      <c r="L61" s="31" t="s">
        <v>117</v>
      </c>
      <c r="M61" s="32"/>
      <c r="N61" s="12">
        <v>270</v>
      </c>
      <c r="P61" s="29"/>
    </row>
    <row r="62" spans="3:16" ht="14.25">
      <c r="C62" s="33" t="s">
        <v>89</v>
      </c>
      <c r="D62" s="34"/>
      <c r="E62" s="8"/>
      <c r="F62" s="33" t="s">
        <v>89</v>
      </c>
      <c r="G62" s="34"/>
      <c r="H62" s="8"/>
      <c r="I62" s="33" t="s">
        <v>89</v>
      </c>
      <c r="J62" s="34"/>
      <c r="L62" s="33" t="s">
        <v>89</v>
      </c>
      <c r="M62" s="34"/>
      <c r="N62" s="8"/>
      <c r="P62" s="29"/>
    </row>
    <row r="63" spans="3:16" ht="15" thickBot="1">
      <c r="C63" s="35" t="s">
        <v>118</v>
      </c>
      <c r="D63" s="36"/>
      <c r="E63" s="13">
        <v>10</v>
      </c>
      <c r="F63" s="35" t="s">
        <v>118</v>
      </c>
      <c r="G63" s="36"/>
      <c r="H63" s="13">
        <v>20</v>
      </c>
      <c r="I63" s="35" t="s">
        <v>118</v>
      </c>
      <c r="J63" s="36"/>
      <c r="K63" s="8">
        <v>10</v>
      </c>
      <c r="L63" s="35" t="s">
        <v>118</v>
      </c>
      <c r="M63" s="36"/>
      <c r="N63" s="13">
        <v>20</v>
      </c>
      <c r="P63" s="29"/>
    </row>
    <row r="64" spans="2:16" ht="14.25" customHeight="1" thickBot="1">
      <c r="B64" s="18"/>
      <c r="C64" s="1"/>
      <c r="D64" s="1"/>
      <c r="E64" s="11"/>
      <c r="F64" s="1"/>
      <c r="G64" s="1"/>
      <c r="H64" s="11"/>
      <c r="I64" s="1"/>
      <c r="J64" s="1"/>
      <c r="K64" s="11"/>
      <c r="L64" s="1"/>
      <c r="M64" s="1"/>
      <c r="N64" s="11"/>
      <c r="P64" s="29"/>
    </row>
    <row r="65" spans="3:16" ht="14.25" customHeight="1">
      <c r="C65" s="37" t="s">
        <v>400</v>
      </c>
      <c r="D65" s="38"/>
      <c r="E65" s="39"/>
      <c r="F65" s="37" t="s">
        <v>402</v>
      </c>
      <c r="G65" s="38"/>
      <c r="H65" s="39"/>
      <c r="I65" s="37" t="s">
        <v>403</v>
      </c>
      <c r="J65" s="38"/>
      <c r="K65" s="39"/>
      <c r="L65" s="37" t="s">
        <v>404</v>
      </c>
      <c r="M65" s="38"/>
      <c r="N65" s="39"/>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203.25" customHeight="1">
      <c r="C69" s="40"/>
      <c r="D69" s="41"/>
      <c r="E69" s="42"/>
      <c r="F69" s="40"/>
      <c r="G69" s="41"/>
      <c r="H69" s="42"/>
      <c r="I69" s="40"/>
      <c r="J69" s="41"/>
      <c r="K69" s="42"/>
      <c r="L69" s="40"/>
      <c r="M69" s="41"/>
      <c r="N69" s="42"/>
      <c r="P69" s="29"/>
    </row>
    <row r="70" spans="3:14" ht="70.5" customHeight="1" thickBot="1">
      <c r="C70" s="43"/>
      <c r="D70" s="44"/>
      <c r="E70" s="45"/>
      <c r="F70" s="43"/>
      <c r="G70" s="44"/>
      <c r="H70" s="45"/>
      <c r="I70" s="43"/>
      <c r="J70" s="44"/>
      <c r="K70" s="45"/>
      <c r="L70" s="43"/>
      <c r="M70" s="44"/>
      <c r="N70" s="45"/>
    </row>
    <row r="71" ht="14.25">
      <c r="B71" s="18"/>
    </row>
  </sheetData>
  <mergeCells count="25">
    <mergeCell ref="C62:D62"/>
    <mergeCell ref="C63:D63"/>
    <mergeCell ref="A1:A2"/>
    <mergeCell ref="B1:B2"/>
    <mergeCell ref="C1:E1"/>
    <mergeCell ref="C61:D61"/>
    <mergeCell ref="P60:P69"/>
    <mergeCell ref="I1:K1"/>
    <mergeCell ref="L1:N1"/>
    <mergeCell ref="O1:O2"/>
    <mergeCell ref="P1:P2"/>
    <mergeCell ref="I61:J61"/>
    <mergeCell ref="L61:M61"/>
    <mergeCell ref="L63:M63"/>
    <mergeCell ref="I65:K70"/>
    <mergeCell ref="F65:H70"/>
    <mergeCell ref="C65:E70"/>
    <mergeCell ref="L65:N70"/>
    <mergeCell ref="F1:H1"/>
    <mergeCell ref="F61:G61"/>
    <mergeCell ref="F62:G62"/>
    <mergeCell ref="I62:J62"/>
    <mergeCell ref="L62:M62"/>
    <mergeCell ref="F63:G63"/>
    <mergeCell ref="I63:J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2009-11-02T05:51:04Z</dcterms:modified>
  <cp:category/>
  <cp:version/>
  <cp:contentType/>
  <cp:contentStatus/>
</cp:coreProperties>
</file>