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7440" activeTab="5"/>
  </bookViews>
  <sheets>
    <sheet name="章程" sheetId="1" r:id="rId1"/>
    <sheet name="未激活名单及帐目" sheetId="2" r:id="rId2"/>
    <sheet name="09年1月 " sheetId="3" r:id="rId3"/>
    <sheet name="09年2月" sheetId="4" r:id="rId4"/>
    <sheet name="09年3月" sheetId="5" r:id="rId5"/>
    <sheet name="09年4月" sheetId="6" r:id="rId6"/>
  </sheets>
  <definedNames>
    <definedName name="top" localSheetId="2">'09年1月 '!$A$42</definedName>
    <definedName name="top" localSheetId="3">'09年2月'!$A$42</definedName>
    <definedName name="top" localSheetId="4">'09年3月'!$A$42</definedName>
    <definedName name="top" localSheetId="5">'09年4月'!$A$43</definedName>
    <definedName name="top" localSheetId="1">'未激活名单及帐目'!#REF!</definedName>
  </definedNames>
  <calcPr fullCalcOnLoad="1"/>
</workbook>
</file>

<file path=xl/sharedStrings.xml><?xml version="1.0" encoding="utf-8"?>
<sst xmlns="http://schemas.openxmlformats.org/spreadsheetml/2006/main" count="427" uniqueCount="205">
  <si>
    <t>2、注意按时报名，新人报名留电话号码、以方便天气异常或其他情况更改打球时间、地点。</t>
  </si>
  <si>
    <t>3、娱乐篮球、健身为主、动作不得过大，文明打球。</t>
  </si>
  <si>
    <t>缴费</t>
  </si>
  <si>
    <t>人数</t>
  </si>
  <si>
    <t>活动费</t>
  </si>
  <si>
    <t>人员组成</t>
  </si>
  <si>
    <t>缴费方法</t>
  </si>
  <si>
    <t>支出项目</t>
  </si>
  <si>
    <t>1、室内球场费用、集体打车费或车补、水及杯费、其他杂费。按照实际发生的数目计算。</t>
  </si>
  <si>
    <t>报名方式及参加办法</t>
  </si>
  <si>
    <t>活动场地</t>
  </si>
  <si>
    <t>活动时间</t>
  </si>
  <si>
    <t>注意事项和要求</t>
  </si>
  <si>
    <t>1、身体健康，能适应剧烈运动，活动时能注意保护自己和保护他人，组织者不对活动中发生的任何意外负任何责任。</t>
  </si>
  <si>
    <t>宗旨：强身健体，快乐篮球！</t>
  </si>
  <si>
    <t xml:space="preserve">dyj </t>
  </si>
  <si>
    <t>网名</t>
  </si>
  <si>
    <t>DG11</t>
  </si>
  <si>
    <t>Jesseh</t>
  </si>
  <si>
    <t>like0</t>
  </si>
  <si>
    <t>lookworld</t>
  </si>
  <si>
    <t>lovezhj</t>
  </si>
  <si>
    <t>markwei</t>
  </si>
  <si>
    <t>MAS</t>
  </si>
  <si>
    <t>qingke</t>
  </si>
  <si>
    <t>winchi</t>
  </si>
  <si>
    <t>房志奇</t>
  </si>
  <si>
    <t>风之舞者</t>
  </si>
  <si>
    <t>何斌</t>
  </si>
  <si>
    <t>护月</t>
  </si>
  <si>
    <t>家在回龙</t>
  </si>
  <si>
    <t>焦点</t>
  </si>
  <si>
    <t>九万</t>
  </si>
  <si>
    <t>孔大兴</t>
  </si>
  <si>
    <t>葵花点穴手</t>
  </si>
  <si>
    <t>篮板狂人</t>
  </si>
  <si>
    <t>李红飞</t>
  </si>
  <si>
    <t>凉开水</t>
  </si>
  <si>
    <t>林中一</t>
  </si>
  <si>
    <t>刘鑫</t>
  </si>
  <si>
    <t>鲁蒙托</t>
  </si>
  <si>
    <t>陆波</t>
  </si>
  <si>
    <t>拿摩颅</t>
  </si>
  <si>
    <t>南果梨</t>
  </si>
  <si>
    <t>抢先一步</t>
  </si>
  <si>
    <t>土豆二师兄</t>
  </si>
  <si>
    <t>王瞄</t>
  </si>
  <si>
    <t>乌克兰小黑</t>
  </si>
  <si>
    <t>未老猫</t>
  </si>
  <si>
    <t>献福</t>
  </si>
  <si>
    <t>阳光</t>
  </si>
  <si>
    <t>姚东</t>
  </si>
  <si>
    <t>悠然爸</t>
  </si>
  <si>
    <t>张新红</t>
  </si>
  <si>
    <t>张鑫</t>
  </si>
  <si>
    <t>正儿八经</t>
  </si>
  <si>
    <t>周昊</t>
  </si>
  <si>
    <t>组织后卫</t>
  </si>
  <si>
    <t>部分球友退费办法：</t>
  </si>
  <si>
    <t>龙跃猛龙篮球俱乐部章程</t>
  </si>
  <si>
    <t xml:space="preserve">昌平二中篮球场、农学院篮球场、华电、平西府宏福苑篮球场等地  看情况定 </t>
  </si>
  <si>
    <t>2008年3月12日退招行一卡通：74.12</t>
  </si>
  <si>
    <t>上次余额</t>
  </si>
  <si>
    <t>球队公费</t>
  </si>
  <si>
    <t>crow</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</si>
  <si>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</si>
  <si>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</si>
  <si>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</si>
  <si>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</si>
  <si>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</si>
  <si>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</si>
  <si>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</si>
  <si>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</si>
  <si>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</si>
  <si>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</si>
  <si>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</si>
  <si>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</si>
  <si>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</si>
  <si>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</si>
  <si>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毛毛兔子脚老公 </t>
  </si>
  <si>
    <t>彭海军</t>
  </si>
  <si>
    <t>前锋</t>
  </si>
  <si>
    <t>往事随风</t>
  </si>
  <si>
    <t>吴长波</t>
  </si>
  <si>
    <t>喜来乐</t>
  </si>
  <si>
    <t>小斯</t>
  </si>
  <si>
    <t>小猪哥</t>
  </si>
  <si>
    <t>小米粥</t>
  </si>
  <si>
    <t>熊</t>
  </si>
  <si>
    <t>平均活动费用/人/次</t>
  </si>
  <si>
    <t>车费</t>
  </si>
  <si>
    <t>2008年6月8日转玩物账上；108.52</t>
  </si>
  <si>
    <t>2008年7月30日扣会费</t>
  </si>
  <si>
    <t>3、长期不参加活动人员请及时与组织者联系取走剩余会费或补交欠费，组织者有权利每年根据队伍实际情况斟酌扣除相应会费，请大家理解。</t>
  </si>
  <si>
    <t>4、连续一年不参加活动的球友请申请全额退费，初步考虑连续一年不参加活动的也不要求退费的，每年扣除10元管理费用冲入球队公费用于购买篮球等事宜，直到扣完为止，敬请理解。</t>
  </si>
  <si>
    <t>2008年7月前余额</t>
  </si>
  <si>
    <t>2008年7月份以后余额</t>
  </si>
  <si>
    <t xml:space="preserve">flynn </t>
  </si>
  <si>
    <t>maxilla</t>
  </si>
  <si>
    <t>mason_mei</t>
  </si>
  <si>
    <t>songcs</t>
  </si>
  <si>
    <t xml:space="preserve">蓝色部队       </t>
  </si>
  <si>
    <t>罗义利</t>
  </si>
  <si>
    <t>老包</t>
  </si>
  <si>
    <t>老硬盘</t>
  </si>
  <si>
    <t>老草</t>
  </si>
  <si>
    <t>李博彦</t>
  </si>
  <si>
    <t>李红波</t>
  </si>
  <si>
    <t>李希义</t>
  </si>
  <si>
    <t xml:space="preserve">刘峰 </t>
  </si>
  <si>
    <t xml:space="preserve">麦当劳 </t>
  </si>
  <si>
    <t>努力活着</t>
  </si>
  <si>
    <t>千千阙歌</t>
  </si>
  <si>
    <t>死赖得黑</t>
  </si>
  <si>
    <t xml:space="preserve">玩物丧志 </t>
  </si>
  <si>
    <t>汪汪（旺财）</t>
  </si>
  <si>
    <t xml:space="preserve">烟云 </t>
  </si>
  <si>
    <t>种田人</t>
  </si>
  <si>
    <t>合计</t>
  </si>
  <si>
    <t>场地费用</t>
  </si>
  <si>
    <t>水费+杯</t>
  </si>
  <si>
    <t>5、遵守时间，尊重自己和他人。</t>
  </si>
  <si>
    <t>球队建设</t>
  </si>
  <si>
    <t>职责：共同负责球队的组织协调工作、发布活动通知、制定球队的整体打法和比赛时的人员位置调度安排、球队财务收支管理、后勤保障、组织赛后聚餐等等。</t>
  </si>
  <si>
    <t>扣费说明：不经常参加活动人员进入未激活名单，未激活名单成员收取会费根据每人实际帐目情况本着化零为整方便记录等因素考虑，具体见帐目；有部分球友因生活困难及其他因素，尚有欠费，本次一并补齐。有异议者可近期与组织者沟通及并协商退费事宜。 2008 07 30</t>
  </si>
  <si>
    <t>长天</t>
  </si>
  <si>
    <t>个人根据实际情况保证活动完会费不出现负数即可，可不定期交纳100元或50元会费补充，按人按次计费，每次活动后会在财务记录中体现费用开支情况。成为会员可以和大家一起活动、打球，但并不能够保证在比赛时能够上场，请谅解！</t>
  </si>
  <si>
    <t>原则上欢迎所有居住HLG地区篮球爱好者，但考虑精力有限，以龙跃苑球友为主。</t>
  </si>
  <si>
    <t>2、赛后聚餐AA制。</t>
  </si>
  <si>
    <t>回龙观网 龙跃苑分坛 运动休闲分区  找篮球活动通知 每周周三18：00前发通知，跟贴报名参加，然后按时到通知的集合地点寻找篮球队人马即可；</t>
  </si>
  <si>
    <t>根据实际情况定，每次注意通知。周六或周日下午</t>
  </si>
  <si>
    <t xml:space="preserve">队长 蓝色部队
教练组：吴长波、老硬盘
领队组：长天、旺财、往事随风
财务组：死赖得黑、东昊、mason
裁判组：长天、玩物、卡萨
娱乐组（FB、台球、杀人）：李博彦 飞度 </t>
  </si>
  <si>
    <t>新人允许参加时可报名并留手机号码，以方便有天气或其他变化时便于通知到位。前三次活动费用按参加人数AA平均费用+10元凑整作为球队公费，和球队一起活动三次且经球队三人推荐即可加入球队大名单。</t>
  </si>
  <si>
    <t>6、严肃报名制度，第一次警告，第二次没报名参加活动罚款5元/人次；（临时有事不来可以网上或短信取消报名，否则按5元/人次进行扣除）</t>
  </si>
  <si>
    <t>8、对账是每个人的权利和义务，要求个人根据实际情况保证活动完个人会费不出现负数即可，出现负数1次警告、2次收取5元/次罚款。</t>
  </si>
  <si>
    <t>长期不参加活动球友名单及帐目见附表，如还能继续经常参加活动的可以激活进入大名单；
所有会员准备退费的，请暂与蓝色部队联系，约定后到球场上直接退费或电话、短信、网站信使、chen_liang@263.net等告知招商银行一卡通帐号，好方便通过银行转帐退费。</t>
  </si>
  <si>
    <t>李洪峰</t>
  </si>
  <si>
    <t>听风之歌</t>
  </si>
  <si>
    <t>张宇</t>
  </si>
  <si>
    <t>参加活动：
蓝布、mason、东昊、卡萨、旺财、长天、李希义、阿瑞斯、随风、碧海孤舟、初人、flynn、兔子脚、李洪峰、赫克托尔、死赖得黑、彭二、老硬盘、songcs、李博彦X2；
交会费：
东昊、卡萨、李希义、阿瑞斯、flynn、兔子脚、songcs、李博彦各100元；碧海孤舟50元；mason25元；
FB：蓝布、长天、老硬盘兔子脚、阿瑞斯、死赖共6人合计150元，每人25元蓝布交；
蓝布支出800元；
会费剩余715元；</t>
  </si>
  <si>
    <t>7、不鼓励带朋友参加活动，尤其室内活动，可能会导致现有球员无法正常活动。特殊情况带朋友参加的组织者照常收费，且组织者可根据情况安排新人是否上场活动；</t>
  </si>
  <si>
    <t>朋大义</t>
  </si>
  <si>
    <t>参加活动：朋大义、彭二、赫克托尔、狗肉、旺财、长天、侯魁魁、东昊、蓝布、听风之歌、兔子脚、李博彦、阿瑞斯、songcs、随风
交会费：朋大义、彭二、赫克托尔、侯魁魁各100元、狗肉200元</t>
  </si>
  <si>
    <t>参加活动：
蓝布、旺财、彭二、李希义、阿瑞斯、长天、玩物、东昊、狗肉、flynn、死赖、兔子脚、songcs、卡萨、赫克托尔共15人
FB：旺财、长天、老硬盘、阿瑞斯、蓝布共200元，蓝布交，合计每人40元；
会费剩余715元</t>
  </si>
  <si>
    <t>参加活动：活着、飞度、死赖、赫克托尔、阿瑞斯、songcs、玩物、长天、旺财、吴长波、东昊、李希义、flynn、老硬盘、mason、蓝布、
交会费：活着、飞度、阿瑞斯、吴长波各100元，
宋海龙100元1次，剩余75元；会费715+25=740元
FB：蓝布、飞度、死赖、阿瑞斯、旺财、吴长波、东昊、玩物合计256元蓝布交；合计每人32元；</t>
  </si>
  <si>
    <t>当前余额</t>
  </si>
  <si>
    <t>当前余额</t>
  </si>
  <si>
    <t>上次余额</t>
  </si>
  <si>
    <t xml:space="preserve">flynn </t>
  </si>
  <si>
    <t>maxilla</t>
  </si>
  <si>
    <t>mason_mei</t>
  </si>
  <si>
    <t>songcs</t>
  </si>
  <si>
    <t>安志鹏</t>
  </si>
  <si>
    <t>阿瑞斯</t>
  </si>
  <si>
    <t>初人</t>
  </si>
  <si>
    <t xml:space="preserve">蓝色部队       </t>
  </si>
  <si>
    <t>罗义利</t>
  </si>
  <si>
    <t xml:space="preserve">麦当劳 </t>
  </si>
  <si>
    <t xml:space="preserve">毛毛兔子脚老公 </t>
  </si>
  <si>
    <t>彭海军</t>
  </si>
  <si>
    <t>朋大义</t>
  </si>
  <si>
    <t>前锋</t>
  </si>
  <si>
    <t>长天</t>
  </si>
  <si>
    <t>吴长波</t>
  </si>
  <si>
    <t>喜来乐</t>
  </si>
  <si>
    <t>小斯</t>
  </si>
  <si>
    <t>小猪哥</t>
  </si>
  <si>
    <t>小米粥</t>
  </si>
  <si>
    <t xml:space="preserve">烟云 </t>
  </si>
  <si>
    <t>张宇</t>
  </si>
  <si>
    <t>种田人</t>
  </si>
  <si>
    <t>合计</t>
  </si>
  <si>
    <t>平均活动费用/人/次</t>
  </si>
  <si>
    <t>水费+杯</t>
  </si>
  <si>
    <t>参加活动：20人
交会费：死赖100元、mason50元、兔子脚100元、玩物100元、老硬盘200元、旺财150元，
宋海龙剩余75元；会费剩余740元
FB：蓝布、兔子脚、mason、死赖、旺财X2、吴长波、李博彦、卡萨、老硬盘长天合计11人，合计418元蓝布交；合计每人38元；
KTV：蓝布、长天、旺财X2、李博彦、老硬盘合计198元，旺财、博彦各99元，合计每人33元；</t>
  </si>
  <si>
    <t>参加活动：17人
交费：旺财100元
宋海龙剩余75元；会费剩余740元</t>
  </si>
  <si>
    <t>交会费：SONGCS、卡萨各100元；
FB:蓝布、吴长波、李博彦X2、东昊、死赖、随风合计7人；224元合计每人24元蓝布交；
付蓝布900元；
宋海龙剩余75元；会费剩余740元</t>
  </si>
  <si>
    <t>参加活动：15人；
宋海龙剩余75元；会费剩余740元</t>
  </si>
  <si>
    <t>当前余额</t>
  </si>
  <si>
    <t>maxilla</t>
  </si>
  <si>
    <t>songcs</t>
  </si>
  <si>
    <t>罗义利</t>
  </si>
  <si>
    <t xml:space="preserve">毛毛兔子脚老公 </t>
  </si>
  <si>
    <t>场地费用</t>
  </si>
  <si>
    <t>车费</t>
  </si>
  <si>
    <t>活动费</t>
  </si>
  <si>
    <t>参加活动：15人；
交会费：mason、听风之歌、旺财各100元，东昊21日交100元，合计400元：
FB：336元；蓝布交；死赖、蓝布、旺财、长天、随风、兔子脚、李博彦、东昊合计8人336元，每人42元，蓝布交；
会费剩余740元</t>
  </si>
  <si>
    <t>参加活动20人：
交会费：李博彦、玩物、兔子脚、东昊、李希义各100元，死赖200元；
新人飞度朋友及陈群曲各25元计入会费，会费剩余790元；宋海龙剩余75元；
FB：蓝布、东昊、旺财、长天、吴长波、李博彦、老硬盘合计252元，每人36元，蓝布交；</t>
  </si>
  <si>
    <t>参加活动18人
交会费：李博彦155元、长天200元、新人陈群曲100元剩余75元；会费剩余790+25=815元，宋海龙剩余75元；
FB：蓝布、东昊、旺财、吴长波、李博彦、长天、硬盘、玩物 合计256元蓝布交，每人32元
K歌：蓝布、东昊、旺财、李博彦、硬盘、玩物合计390元蓝布交，每人65元
蓝布支800元</t>
  </si>
  <si>
    <t>参加活动15人
交会费：老硬盘300元，兔子脚100元；新人陈群曲第三次25元，剩余50元；会费剩余815+25=840元，宋海龙剩余75元；
FB：蓝布、旺财、吴长波、长天、硬盘、随风、死赖 合计280元蓝布交，每人40元</t>
  </si>
  <si>
    <t>当前余额</t>
  </si>
  <si>
    <t>活动费</t>
  </si>
  <si>
    <t>maxilla</t>
  </si>
  <si>
    <t>songcs</t>
  </si>
  <si>
    <t>罗义利</t>
  </si>
  <si>
    <t xml:space="preserve">毛毛兔子脚老公 </t>
  </si>
  <si>
    <t>场地费用</t>
  </si>
  <si>
    <t xml:space="preserve">cqqicq </t>
  </si>
  <si>
    <t>2009-4-4以及4-6</t>
  </si>
  <si>
    <t>宋海龙</t>
  </si>
  <si>
    <t>2009年4月转入</t>
  </si>
  <si>
    <t>4月4日参加活动20人
交会费：
旺财250元、吴长波100元、songcs100元、彭二100元；陈群曲cqqicq50元；会费剩余840，
FB：愿赌服输，篮板流请客：蓝布、李博彦、长天、硬盘、死赖  合计400元蓝布交，每人80元
K歌：蓝布、东昊、旺财、李博彦、硬盘、长天、死赖、吴长波、麦当劳、mason合计400元蓝布交，每人40元
4月6日FB：
水费10元：840-10=830元
FB：蓝布、李博彦、死赖、硬盘、吴长波、旺财、往事随风X2，合计264，每人33元；
蓝布支1300元</t>
  </si>
  <si>
    <t>4月11日：参加活动23人
交会费：死赖300元、李博彦300元、随风200元、长天300元、mason100元、玩物100元、cqqicq50元合计1350元
FB：蓝布、旺财、老硬盘、玩物、吴长波、死赖、东昊、李博彦、随风及家属：合计287元，随风家属17元，剩余每人30元，蓝布支出；
K歌：蓝布、旺财、硬盘、玩物、东昊、李博彦、随风、mason 8人
合计445元；随风请酒，出200元，其他7人每人35元，合计445元，随风支出；</t>
  </si>
  <si>
    <t>参加活动：12人
FLY、死赖、随风、玩物、侯魁、李希义、飞度、东昊、兔子脚、长天、彭二、mason</t>
  </si>
  <si>
    <t>4月26日
室外，参加活动16人，水+杯10元，从会费扣除，会费剩余840-10=830元
交会费：玩物110元
FB：蓝布及家属、死赖、旺财、硬盘、李博彦、随风、吴长波 合计237元，蓝布家属27元，剩余7人每人30元，蓝布交</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</si>
</sst>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0.00;[Red][$￥-804]\-#,##0.00"/>
    <numFmt numFmtId="177" formatCode="0.00_);[Red]\(0.00\)"/>
    <numFmt numFmtId="178" formatCode="0.00_ ;[Red]\-0.00\ "/>
    <numFmt numFmtId="179" formatCode="&quot;Yes&quot;;&quot;Yes&quot;;&quot;No&quot;"/>
    <numFmt numFmtId="180" formatCode="&quot;True&quot;;&quot;True&quot;;&quot;False&quot;"/>
    <numFmt numFmtId="181" formatCode="&quot;On&quot;;&quot;On&quot;;&quot;Off&quot;"/>
    <numFmt numFmtId="182" formatCode="[$€-2]\ #,##0.00_);[Red]\([$€-2]\ #,##0.00\)"/>
  </numFmts>
  <fonts count="8">
    <font>
      <sz val="12"/>
      <name val="宋体"/>
      <family val="0"/>
    </font>
    <font>
      <sz val="9"/>
      <name val="宋体"/>
      <family val="0"/>
    </font>
    <font>
      <b/>
      <sz val="12"/>
      <name val="宋体"/>
      <family val="0"/>
    </font>
    <font>
      <sz val="12"/>
      <color indexed="8"/>
      <name val="宋体"/>
      <family val="0"/>
    </font>
    <font>
      <b/>
      <sz val="14"/>
      <color indexed="8"/>
      <name val="宋体"/>
      <family val="0"/>
    </font>
    <font>
      <b/>
      <sz val="12"/>
      <color indexed="8"/>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9">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45">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xf>
    <xf numFmtId="8" fontId="3"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8" fontId="3" fillId="0" borderId="0" xfId="0" applyNumberFormat="1" applyFont="1" applyAlignment="1">
      <alignment horizontal="left"/>
    </xf>
    <xf numFmtId="0" fontId="3" fillId="0" borderId="0" xfId="0" applyFont="1" applyBorder="1" applyAlignment="1">
      <alignment horizontal="left"/>
    </xf>
    <xf numFmtId="8" fontId="3" fillId="0" borderId="1" xfId="0" applyNumberFormat="1" applyFont="1" applyBorder="1" applyAlignment="1">
      <alignment vertical="center"/>
    </xf>
    <xf numFmtId="0" fontId="3" fillId="0" borderId="2" xfId="0" applyFont="1" applyBorder="1" applyAlignment="1">
      <alignment horizontal="left"/>
    </xf>
    <xf numFmtId="0" fontId="4" fillId="0" borderId="0" xfId="0" applyFont="1" applyAlignment="1">
      <alignment horizontal="center" vertical="center"/>
    </xf>
    <xf numFmtId="8" fontId="3" fillId="0" borderId="0" xfId="0" applyNumberFormat="1" applyFont="1" applyAlignment="1">
      <alignment vertical="center"/>
    </xf>
    <xf numFmtId="8" fontId="3" fillId="0" borderId="3" xfId="0" applyNumberFormat="1" applyFont="1" applyBorder="1" applyAlignment="1">
      <alignment vertical="center"/>
    </xf>
    <xf numFmtId="8" fontId="3" fillId="0" borderId="4" xfId="0" applyNumberFormat="1" applyFont="1" applyBorder="1" applyAlignment="1">
      <alignment vertical="center"/>
    </xf>
    <xf numFmtId="178" fontId="3" fillId="0" borderId="0" xfId="0" applyNumberFormat="1" applyFont="1" applyAlignment="1">
      <alignment vertical="center"/>
    </xf>
    <xf numFmtId="7" fontId="3" fillId="0" borderId="0" xfId="0" applyNumberFormat="1" applyFont="1" applyAlignment="1">
      <alignment vertical="center"/>
    </xf>
    <xf numFmtId="8" fontId="5" fillId="0" borderId="1" xfId="0" applyNumberFormat="1" applyFont="1" applyBorder="1" applyAlignment="1">
      <alignment horizontal="center" vertical="center"/>
    </xf>
    <xf numFmtId="0" fontId="2" fillId="0" borderId="0" xfId="0" applyFont="1" applyAlignment="1">
      <alignment vertical="center"/>
    </xf>
    <xf numFmtId="8" fontId="0" fillId="0" borderId="0" xfId="0" applyNumberFormat="1" applyAlignment="1">
      <alignment vertical="center"/>
    </xf>
    <xf numFmtId="0" fontId="0" fillId="0" borderId="0" xfId="0" applyAlignment="1">
      <alignment vertical="center" wrapText="1"/>
    </xf>
    <xf numFmtId="8" fontId="3" fillId="0" borderId="0" xfId="0" applyNumberFormat="1" applyFont="1" applyAlignment="1">
      <alignment horizontal="right"/>
    </xf>
    <xf numFmtId="0" fontId="3" fillId="0" borderId="0" xfId="0" applyFont="1" applyAlignment="1">
      <alignment horizontal="center" vertical="center"/>
    </xf>
    <xf numFmtId="178" fontId="3" fillId="0" borderId="2"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8" fontId="3" fillId="0" borderId="1" xfId="0" applyNumberFormat="1" applyFont="1" applyBorder="1" applyAlignment="1">
      <alignment horizontal="center" vertical="center"/>
    </xf>
    <xf numFmtId="14" fontId="3" fillId="0" borderId="5" xfId="0" applyNumberFormat="1" applyFont="1" applyBorder="1" applyAlignment="1">
      <alignment horizontal="center"/>
    </xf>
    <xf numFmtId="14" fontId="3" fillId="0" borderId="6" xfId="0" applyNumberFormat="1" applyFont="1" applyBorder="1" applyAlignment="1">
      <alignment horizontal="center"/>
    </xf>
    <xf numFmtId="14" fontId="3" fillId="0" borderId="3" xfId="0" applyNumberFormat="1" applyFont="1" applyBorder="1" applyAlignment="1">
      <alignment horizontal="center"/>
    </xf>
    <xf numFmtId="0" fontId="3" fillId="0" borderId="0" xfId="0" applyFont="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76" fontId="3" fillId="0" borderId="5" xfId="0" applyNumberFormat="1" applyFont="1" applyBorder="1" applyAlignment="1">
      <alignment vertical="center" wrapText="1"/>
    </xf>
    <xf numFmtId="176" fontId="3" fillId="0" borderId="6"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2" xfId="0" applyNumberFormat="1" applyFont="1" applyBorder="1" applyAlignment="1">
      <alignment vertical="center" wrapText="1"/>
    </xf>
    <xf numFmtId="176" fontId="3" fillId="0" borderId="0" xfId="0" applyNumberFormat="1" applyFont="1" applyBorder="1" applyAlignment="1">
      <alignment vertical="center" wrapText="1"/>
    </xf>
    <xf numFmtId="176" fontId="3" fillId="0" borderId="1" xfId="0" applyNumberFormat="1" applyFont="1" applyBorder="1" applyAlignment="1">
      <alignment vertical="center" wrapText="1"/>
    </xf>
    <xf numFmtId="176" fontId="3" fillId="0" borderId="7" xfId="0" applyNumberFormat="1" applyFont="1" applyBorder="1" applyAlignment="1">
      <alignment vertical="center" wrapText="1"/>
    </xf>
    <xf numFmtId="176" fontId="3" fillId="0" borderId="8" xfId="0" applyNumberFormat="1" applyFont="1" applyBorder="1" applyAlignment="1">
      <alignment vertical="center" wrapText="1"/>
    </xf>
    <xf numFmtId="176" fontId="3" fillId="0" borderId="4" xfId="0" applyNumberFormat="1" applyFont="1" applyBorder="1" applyAlignment="1">
      <alignmen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45"/>
  <sheetViews>
    <sheetView workbookViewId="0" topLeftCell="A22">
      <selection activeCell="A27" sqref="A27"/>
    </sheetView>
  </sheetViews>
  <sheetFormatPr defaultColWidth="9.00390625" defaultRowHeight="14.25"/>
  <cols>
    <col min="1" max="1" width="173.625" style="0" bestFit="1" customWidth="1"/>
  </cols>
  <sheetData>
    <row r="1" ht="14.25">
      <c r="A1" s="17" t="s">
        <v>59</v>
      </c>
    </row>
    <row r="3" ht="14.25">
      <c r="A3" s="17" t="s">
        <v>14</v>
      </c>
    </row>
    <row r="5" ht="14.25">
      <c r="A5" s="17" t="s">
        <v>5</v>
      </c>
    </row>
    <row r="6" ht="14.25">
      <c r="A6" t="s">
        <v>127</v>
      </c>
    </row>
    <row r="8" ht="14.25">
      <c r="A8" s="17" t="s">
        <v>6</v>
      </c>
    </row>
    <row r="9" ht="14.25">
      <c r="A9" t="s">
        <v>126</v>
      </c>
    </row>
    <row r="11" ht="14.25">
      <c r="A11" s="17" t="s">
        <v>7</v>
      </c>
    </row>
    <row r="12" ht="14.25">
      <c r="A12" t="s">
        <v>8</v>
      </c>
    </row>
    <row r="13" ht="14.25">
      <c r="A13" t="s">
        <v>128</v>
      </c>
    </row>
    <row r="14" ht="14.25">
      <c r="A14" t="s">
        <v>93</v>
      </c>
    </row>
    <row r="16" ht="14.25">
      <c r="A16" s="17" t="s">
        <v>9</v>
      </c>
    </row>
    <row r="17" ht="14.25">
      <c r="A17" t="s">
        <v>129</v>
      </c>
    </row>
    <row r="18" ht="14.25">
      <c r="A18" t="s">
        <v>132</v>
      </c>
    </row>
    <row r="21" ht="14.25">
      <c r="A21" s="17" t="s">
        <v>10</v>
      </c>
    </row>
    <row r="22" ht="14.25">
      <c r="A22" t="s">
        <v>60</v>
      </c>
    </row>
    <row r="24" ht="14.25">
      <c r="A24" s="17" t="s">
        <v>11</v>
      </c>
    </row>
    <row r="25" ht="14.25">
      <c r="A25" t="s">
        <v>130</v>
      </c>
    </row>
    <row r="27" ht="14.25">
      <c r="A27" s="17" t="s">
        <v>122</v>
      </c>
    </row>
    <row r="28" ht="85.5">
      <c r="A28" s="19" t="s">
        <v>131</v>
      </c>
    </row>
    <row r="29" ht="14.25">
      <c r="A29" t="s">
        <v>123</v>
      </c>
    </row>
    <row r="31" ht="14.25">
      <c r="A31" s="17" t="s">
        <v>12</v>
      </c>
    </row>
    <row r="32" ht="14.25">
      <c r="A32" t="s">
        <v>13</v>
      </c>
    </row>
    <row r="33" ht="14.25">
      <c r="A33" t="s">
        <v>0</v>
      </c>
    </row>
    <row r="34" ht="14.25">
      <c r="A34" t="s">
        <v>1</v>
      </c>
    </row>
    <row r="35" ht="14.25">
      <c r="A35" s="19" t="s">
        <v>94</v>
      </c>
    </row>
    <row r="36" ht="14.25">
      <c r="A36" t="s">
        <v>121</v>
      </c>
    </row>
    <row r="37" ht="14.25">
      <c r="A37" s="17" t="s">
        <v>133</v>
      </c>
    </row>
    <row r="38" ht="14.25">
      <c r="A38" s="17" t="s">
        <v>140</v>
      </c>
    </row>
    <row r="39" ht="14.25">
      <c r="A39" s="17" t="s">
        <v>134</v>
      </c>
    </row>
    <row r="41" ht="14.25">
      <c r="A41" s="17" t="s">
        <v>58</v>
      </c>
    </row>
    <row r="42" ht="28.5">
      <c r="A42" s="19" t="s">
        <v>135</v>
      </c>
    </row>
    <row r="45" ht="14.25">
      <c r="A45" s="19"/>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72"/>
  <sheetViews>
    <sheetView workbookViewId="0" topLeftCell="A1">
      <selection activeCell="C18" sqref="C18"/>
    </sheetView>
  </sheetViews>
  <sheetFormatPr defaultColWidth="9.00390625" defaultRowHeight="14.25"/>
  <cols>
    <col min="1" max="1" width="16.75390625" style="1" customWidth="1"/>
    <col min="2" max="2" width="17.25390625" style="14" bestFit="1" customWidth="1"/>
    <col min="3" max="3" width="36.125" style="0" bestFit="1" customWidth="1"/>
    <col min="4" max="4" width="20.875" style="0" customWidth="1"/>
    <col min="5" max="5" width="21.625" style="0" bestFit="1" customWidth="1"/>
    <col min="7" max="7" width="9.50390625" style="0" bestFit="1" customWidth="1"/>
  </cols>
  <sheetData>
    <row r="1" spans="1:5" ht="14.25">
      <c r="A1" s="21" t="s">
        <v>16</v>
      </c>
      <c r="B1" s="22" t="s">
        <v>95</v>
      </c>
      <c r="D1" t="s">
        <v>92</v>
      </c>
      <c r="E1" t="s">
        <v>96</v>
      </c>
    </row>
    <row r="2" spans="1:2" ht="14.25">
      <c r="A2" s="21"/>
      <c r="B2" s="22"/>
    </row>
    <row r="3" spans="1:7" ht="14.25">
      <c r="A3" s="5" t="s">
        <v>17</v>
      </c>
      <c r="B3" s="6">
        <v>7.358953693247175</v>
      </c>
      <c r="D3">
        <v>-7.36</v>
      </c>
      <c r="E3" s="18">
        <f>B3+D3</f>
        <v>-0.0010463067528254655</v>
      </c>
      <c r="G3" s="18"/>
    </row>
    <row r="4" spans="1:7" ht="14.25">
      <c r="A4" s="5" t="s">
        <v>18</v>
      </c>
      <c r="B4" s="6">
        <v>16.913290598290597</v>
      </c>
      <c r="D4">
        <v>-6.91</v>
      </c>
      <c r="E4" s="18">
        <f aca="true" t="shared" si="0" ref="E4:E44">B4+D4</f>
        <v>10.003290598290597</v>
      </c>
      <c r="G4" s="18"/>
    </row>
    <row r="5" spans="1:7" ht="14.25">
      <c r="A5" s="5" t="s">
        <v>19</v>
      </c>
      <c r="B5" s="6">
        <v>-11.619920715249663</v>
      </c>
      <c r="D5">
        <v>11.62</v>
      </c>
      <c r="E5" s="18">
        <f t="shared" si="0"/>
        <v>7.928475033658344E-05</v>
      </c>
      <c r="G5" s="18"/>
    </row>
    <row r="6" spans="1:7" ht="14.25">
      <c r="A6" s="5" t="s">
        <v>20</v>
      </c>
      <c r="B6" s="6">
        <v>8.772105263157894</v>
      </c>
      <c r="D6">
        <v>-8.77</v>
      </c>
      <c r="E6" s="18">
        <f t="shared" si="0"/>
        <v>0.002105263157893944</v>
      </c>
      <c r="G6" s="18"/>
    </row>
    <row r="7" spans="1:7" ht="14.25">
      <c r="A7" s="5" t="s">
        <v>21</v>
      </c>
      <c r="B7" s="6">
        <v>29.57708333333333</v>
      </c>
      <c r="D7">
        <v>-9.58</v>
      </c>
      <c r="E7" s="18">
        <f t="shared" si="0"/>
        <v>19.99708333333333</v>
      </c>
      <c r="G7" s="18"/>
    </row>
    <row r="8" spans="1:7" ht="14.25">
      <c r="A8" s="5" t="s">
        <v>22</v>
      </c>
      <c r="B8" s="6">
        <v>13.489135338345864</v>
      </c>
      <c r="D8">
        <v>-3.49</v>
      </c>
      <c r="E8" s="18">
        <f t="shared" si="0"/>
        <v>9.999135338345864</v>
      </c>
      <c r="G8" s="18"/>
    </row>
    <row r="9" spans="1:7" ht="14.25">
      <c r="A9" s="5" t="s">
        <v>23</v>
      </c>
      <c r="B9" s="6">
        <v>32.074772770612306</v>
      </c>
      <c r="D9">
        <v>-2.07</v>
      </c>
      <c r="E9" s="18">
        <f t="shared" si="0"/>
        <v>30.004772770612306</v>
      </c>
      <c r="G9" s="18"/>
    </row>
    <row r="10" spans="1:7" ht="14.25">
      <c r="A10" s="5" t="s">
        <v>24</v>
      </c>
      <c r="B10" s="6">
        <v>20</v>
      </c>
      <c r="D10">
        <v>0</v>
      </c>
      <c r="E10" s="18">
        <f t="shared" si="0"/>
        <v>20</v>
      </c>
      <c r="G10" s="18"/>
    </row>
    <row r="11" spans="1:7" ht="14.25">
      <c r="A11" s="5" t="s">
        <v>25</v>
      </c>
      <c r="B11" s="6">
        <v>0</v>
      </c>
      <c r="C11" t="s">
        <v>61</v>
      </c>
      <c r="D11">
        <v>0</v>
      </c>
      <c r="E11" s="18">
        <f t="shared" si="0"/>
        <v>0</v>
      </c>
      <c r="G11" s="18"/>
    </row>
    <row r="12" spans="1:7" ht="14.25">
      <c r="A12" s="5" t="s">
        <v>26</v>
      </c>
      <c r="B12" s="6">
        <v>10.512377450980392</v>
      </c>
      <c r="D12">
        <v>-0.51</v>
      </c>
      <c r="E12" s="18">
        <f t="shared" si="0"/>
        <v>10.002377450980392</v>
      </c>
      <c r="G12" s="18"/>
    </row>
    <row r="13" spans="1:7" ht="14.25">
      <c r="A13" s="5" t="s">
        <v>27</v>
      </c>
      <c r="B13" s="6">
        <v>13.80826388888889</v>
      </c>
      <c r="D13">
        <v>-3.81</v>
      </c>
      <c r="E13" s="18">
        <f t="shared" si="0"/>
        <v>9.99826388888889</v>
      </c>
      <c r="G13" s="18"/>
    </row>
    <row r="14" spans="1:7" ht="14.25">
      <c r="A14" s="5" t="s">
        <v>28</v>
      </c>
      <c r="B14" s="6">
        <v>18.795089285714287</v>
      </c>
      <c r="D14">
        <v>-8.8</v>
      </c>
      <c r="E14" s="18">
        <f t="shared" si="0"/>
        <v>9.995089285714286</v>
      </c>
      <c r="G14" s="18"/>
    </row>
    <row r="15" spans="1:7" ht="14.25">
      <c r="A15" s="5" t="s">
        <v>29</v>
      </c>
      <c r="B15" s="6">
        <v>17.39445394736842</v>
      </c>
      <c r="D15">
        <v>-7.39</v>
      </c>
      <c r="E15" s="18">
        <f t="shared" si="0"/>
        <v>10.004453947368418</v>
      </c>
      <c r="G15" s="18"/>
    </row>
    <row r="16" spans="1:7" ht="14.25">
      <c r="A16" s="5" t="s">
        <v>30</v>
      </c>
      <c r="B16" s="6">
        <v>50.87825032856833</v>
      </c>
      <c r="D16">
        <v>-0.88</v>
      </c>
      <c r="E16" s="18">
        <f t="shared" si="0"/>
        <v>49.998250328568325</v>
      </c>
      <c r="G16" s="18"/>
    </row>
    <row r="17" spans="1:7" ht="14.25">
      <c r="A17" s="5" t="s">
        <v>31</v>
      </c>
      <c r="B17" s="6">
        <v>38.603025362318846</v>
      </c>
      <c r="D17">
        <v>-8.6</v>
      </c>
      <c r="E17" s="18">
        <f t="shared" si="0"/>
        <v>30.003025362318844</v>
      </c>
      <c r="G17" s="18"/>
    </row>
    <row r="18" spans="1:7" ht="14.25">
      <c r="A18" s="5" t="s">
        <v>32</v>
      </c>
      <c r="B18" s="6">
        <v>8.92388888888889</v>
      </c>
      <c r="D18">
        <v>-8.92</v>
      </c>
      <c r="E18" s="18">
        <f t="shared" si="0"/>
        <v>0.003888888888889497</v>
      </c>
      <c r="G18" s="18"/>
    </row>
    <row r="19" spans="1:7" ht="14.25">
      <c r="A19" s="5" t="s">
        <v>33</v>
      </c>
      <c r="B19" s="6">
        <v>-7.305</v>
      </c>
      <c r="D19">
        <v>7.31</v>
      </c>
      <c r="E19" s="18">
        <f t="shared" si="0"/>
        <v>0.004999999999999893</v>
      </c>
      <c r="G19" s="18"/>
    </row>
    <row r="20" spans="1:7" ht="14.25">
      <c r="A20" s="5" t="s">
        <v>34</v>
      </c>
      <c r="B20" s="6">
        <v>-3.6108333333333333</v>
      </c>
      <c r="D20">
        <v>3.61</v>
      </c>
      <c r="E20" s="18">
        <f t="shared" si="0"/>
        <v>-0.0008333333333334636</v>
      </c>
      <c r="G20" s="18"/>
    </row>
    <row r="21" spans="1:7" ht="14.25">
      <c r="A21" s="5" t="s">
        <v>37</v>
      </c>
      <c r="B21" s="6">
        <v>11.749261406975936</v>
      </c>
      <c r="D21">
        <v>-1.75</v>
      </c>
      <c r="E21" s="18">
        <f t="shared" si="0"/>
        <v>9.999261406975936</v>
      </c>
      <c r="G21" s="18"/>
    </row>
    <row r="22" spans="1:7" ht="14.25">
      <c r="A22" s="5" t="s">
        <v>38</v>
      </c>
      <c r="B22" s="6">
        <v>14.222666666666667</v>
      </c>
      <c r="D22">
        <v>-4.22</v>
      </c>
      <c r="E22" s="18">
        <f t="shared" si="0"/>
        <v>10.002666666666666</v>
      </c>
      <c r="G22" s="18"/>
    </row>
    <row r="23" spans="1:7" ht="14.25">
      <c r="A23" s="5" t="s">
        <v>39</v>
      </c>
      <c r="B23" s="6">
        <v>-2.395625</v>
      </c>
      <c r="D23">
        <v>2.4</v>
      </c>
      <c r="E23" s="18">
        <f t="shared" si="0"/>
        <v>0.004375000000000018</v>
      </c>
      <c r="G23" s="18"/>
    </row>
    <row r="24" spans="1:7" ht="14.25">
      <c r="A24" s="5" t="s">
        <v>40</v>
      </c>
      <c r="B24" s="6">
        <v>0</v>
      </c>
      <c r="C24" t="s">
        <v>91</v>
      </c>
      <c r="D24">
        <v>0</v>
      </c>
      <c r="E24" s="18">
        <f t="shared" si="0"/>
        <v>0</v>
      </c>
      <c r="G24" s="18"/>
    </row>
    <row r="25" spans="1:7" ht="14.25">
      <c r="A25" s="5" t="s">
        <v>42</v>
      </c>
      <c r="B25" s="6">
        <v>11.18324162679426</v>
      </c>
      <c r="D25">
        <v>-1.18</v>
      </c>
      <c r="E25" s="18">
        <f t="shared" si="0"/>
        <v>10.00324162679426</v>
      </c>
      <c r="G25" s="18"/>
    </row>
    <row r="26" spans="1:7" ht="14.25">
      <c r="A26" s="5" t="s">
        <v>43</v>
      </c>
      <c r="B26" s="6">
        <v>10.407518115942029</v>
      </c>
      <c r="D26">
        <v>-0.41</v>
      </c>
      <c r="E26" s="18">
        <f t="shared" si="0"/>
        <v>9.997518115942029</v>
      </c>
      <c r="G26" s="18"/>
    </row>
    <row r="27" spans="1:7" ht="14.25">
      <c r="A27" s="5" t="s">
        <v>44</v>
      </c>
      <c r="B27" s="6">
        <v>-14.37950303030303</v>
      </c>
      <c r="D27">
        <v>14.38</v>
      </c>
      <c r="E27" s="18">
        <f t="shared" si="0"/>
        <v>0.0004969696969716608</v>
      </c>
      <c r="G27" s="18"/>
    </row>
    <row r="28" spans="1:7" ht="14.25">
      <c r="A28" t="s">
        <v>199</v>
      </c>
      <c r="B28" s="6">
        <v>75</v>
      </c>
      <c r="C28" t="s">
        <v>200</v>
      </c>
      <c r="D28">
        <v>0</v>
      </c>
      <c r="E28" s="20">
        <v>75</v>
      </c>
      <c r="G28" s="18"/>
    </row>
    <row r="29" spans="1:7" ht="14.25">
      <c r="A29" s="5" t="s">
        <v>45</v>
      </c>
      <c r="B29" s="6">
        <v>21.093899900054325</v>
      </c>
      <c r="D29">
        <v>-1.09</v>
      </c>
      <c r="E29" s="18">
        <f t="shared" si="0"/>
        <v>20.003899900054325</v>
      </c>
      <c r="G29" s="18"/>
    </row>
    <row r="30" spans="1:7" ht="14.25">
      <c r="A30" s="5" t="s">
        <v>46</v>
      </c>
      <c r="B30" s="6">
        <v>5.190714285714286</v>
      </c>
      <c r="D30">
        <v>-5.19</v>
      </c>
      <c r="E30" s="18">
        <f t="shared" si="0"/>
        <v>0.0007142857142854453</v>
      </c>
      <c r="G30" s="18"/>
    </row>
    <row r="31" spans="1:7" ht="14.25">
      <c r="A31" s="5" t="s">
        <v>47</v>
      </c>
      <c r="B31" s="6">
        <v>-4.809285714285714</v>
      </c>
      <c r="D31">
        <v>4.81</v>
      </c>
      <c r="E31" s="18">
        <f t="shared" si="0"/>
        <v>0.0007142857142854453</v>
      </c>
      <c r="G31" s="18"/>
    </row>
    <row r="32" spans="1:7" ht="14.25">
      <c r="A32" s="5" t="s">
        <v>48</v>
      </c>
      <c r="B32" s="6">
        <v>45.05601880377964</v>
      </c>
      <c r="D32">
        <v>-5.06</v>
      </c>
      <c r="E32" s="18">
        <f t="shared" si="0"/>
        <v>39.996018803779634</v>
      </c>
      <c r="G32" s="18"/>
    </row>
    <row r="33" spans="1:7" ht="14.25">
      <c r="A33" s="5" t="s">
        <v>49</v>
      </c>
      <c r="B33" s="6">
        <v>121.75989227439227</v>
      </c>
      <c r="D33">
        <v>-1.76</v>
      </c>
      <c r="E33" s="18">
        <f t="shared" si="0"/>
        <v>119.99989227439227</v>
      </c>
      <c r="G33" s="18"/>
    </row>
    <row r="34" spans="1:7" ht="14.25">
      <c r="A34" s="5" t="s">
        <v>50</v>
      </c>
      <c r="B34" s="6">
        <v>-8.005286902202808</v>
      </c>
      <c r="D34">
        <v>8.01</v>
      </c>
      <c r="E34" s="18">
        <f t="shared" si="0"/>
        <v>0.004713097797191423</v>
      </c>
      <c r="G34" s="18"/>
    </row>
    <row r="35" spans="1:7" ht="14.25">
      <c r="A35" s="5" t="s">
        <v>51</v>
      </c>
      <c r="B35" s="6">
        <v>8.137825362318843</v>
      </c>
      <c r="D35">
        <v>-8.14</v>
      </c>
      <c r="E35" s="18">
        <f t="shared" si="0"/>
        <v>-0.002174637681157776</v>
      </c>
      <c r="G35" s="18"/>
    </row>
    <row r="36" spans="1:7" ht="14.25">
      <c r="A36" s="5" t="s">
        <v>52</v>
      </c>
      <c r="B36" s="6">
        <v>19.71237745098039</v>
      </c>
      <c r="D36">
        <v>-9.71</v>
      </c>
      <c r="E36" s="18">
        <f t="shared" si="0"/>
        <v>10.00237745098039</v>
      </c>
      <c r="G36" s="18"/>
    </row>
    <row r="37" spans="1:7" ht="14.25">
      <c r="A37" s="5" t="s">
        <v>53</v>
      </c>
      <c r="B37" s="6">
        <v>54.35969202898549</v>
      </c>
      <c r="D37">
        <v>-4.36</v>
      </c>
      <c r="E37" s="18">
        <f t="shared" si="0"/>
        <v>49.99969202898549</v>
      </c>
      <c r="G37" s="18"/>
    </row>
    <row r="38" spans="1:7" ht="14.25">
      <c r="A38" s="5" t="s">
        <v>54</v>
      </c>
      <c r="B38" s="6">
        <v>7.382930555555557</v>
      </c>
      <c r="D38">
        <v>-7.38</v>
      </c>
      <c r="E38" s="18">
        <f t="shared" si="0"/>
        <v>0.0029305555555572127</v>
      </c>
      <c r="G38" s="18"/>
    </row>
    <row r="39" spans="1:7" ht="14.25">
      <c r="A39" s="5" t="s">
        <v>55</v>
      </c>
      <c r="B39" s="6">
        <v>27.28588333333333</v>
      </c>
      <c r="D39">
        <v>-7.29</v>
      </c>
      <c r="E39" s="18">
        <f t="shared" si="0"/>
        <v>19.99588333333333</v>
      </c>
      <c r="G39" s="18"/>
    </row>
    <row r="40" spans="1:7" ht="14.25">
      <c r="A40" s="5" t="s">
        <v>56</v>
      </c>
      <c r="B40" s="6">
        <v>65.35624518738106</v>
      </c>
      <c r="D40">
        <v>-5.36</v>
      </c>
      <c r="E40" s="18">
        <f t="shared" si="0"/>
        <v>59.996245187381064</v>
      </c>
      <c r="G40" s="18"/>
    </row>
    <row r="41" spans="1:7" ht="14.25">
      <c r="A41" s="5" t="s">
        <v>57</v>
      </c>
      <c r="B41" s="6">
        <v>-22.427255433908396</v>
      </c>
      <c r="D41">
        <v>22.43</v>
      </c>
      <c r="E41" s="18">
        <f t="shared" si="0"/>
        <v>0.002744566091603673</v>
      </c>
      <c r="G41" s="18"/>
    </row>
    <row r="42" spans="1:7" ht="14.25">
      <c r="A42" s="5" t="s">
        <v>41</v>
      </c>
      <c r="B42" s="6">
        <v>69.06128729749783</v>
      </c>
      <c r="D42">
        <v>-9.06</v>
      </c>
      <c r="E42" s="18">
        <f t="shared" si="0"/>
        <v>60.001287297497825</v>
      </c>
      <c r="G42" s="18"/>
    </row>
    <row r="43" spans="1:7" ht="14.25">
      <c r="A43" s="5" t="s">
        <v>36</v>
      </c>
      <c r="B43" s="6">
        <v>6.7780000000000005</v>
      </c>
      <c r="D43">
        <v>-6.78</v>
      </c>
      <c r="E43" s="18">
        <f t="shared" si="0"/>
        <v>-0.0019999999999997797</v>
      </c>
      <c r="G43" s="18"/>
    </row>
    <row r="44" spans="1:7" ht="14.25">
      <c r="A44" s="5" t="s">
        <v>35</v>
      </c>
      <c r="B44" s="6">
        <v>-58.82881808278867</v>
      </c>
      <c r="D44">
        <v>58.83</v>
      </c>
      <c r="E44" s="18">
        <f t="shared" si="0"/>
        <v>0.001181917211326322</v>
      </c>
      <c r="G44" s="18"/>
    </row>
    <row r="45" spans="1:7" ht="12.75" customHeight="1">
      <c r="A45" s="5"/>
      <c r="B45" s="16">
        <f>SUM(B3:B44)</f>
        <v>727.4566162340157</v>
      </c>
      <c r="D45">
        <f>SUM(D3:D44)</f>
        <v>-22.43000000000002</v>
      </c>
      <c r="E45" s="18">
        <f>SUM(E3:E44)</f>
        <v>705.0266162340155</v>
      </c>
      <c r="G45" s="18"/>
    </row>
    <row r="46" spans="1:5" ht="108.75" customHeight="1">
      <c r="A46" s="5"/>
      <c r="B46" s="6"/>
      <c r="D46" s="23" t="s">
        <v>124</v>
      </c>
      <c r="E46" s="24"/>
    </row>
    <row r="47" spans="1:2" ht="14.25">
      <c r="A47" s="5"/>
      <c r="B47" s="6"/>
    </row>
    <row r="48" spans="1:2" ht="14.25">
      <c r="A48" s="5"/>
      <c r="B48" s="6"/>
    </row>
    <row r="49" spans="1:2" ht="14.25">
      <c r="A49" s="5"/>
      <c r="B49" s="6"/>
    </row>
    <row r="50" spans="1:2" ht="14.25">
      <c r="A50" s="5"/>
      <c r="B50" s="6"/>
    </row>
    <row r="51" spans="1:2" ht="14.25">
      <c r="A51" s="5"/>
      <c r="B51" s="6"/>
    </row>
    <row r="52" spans="1:2" ht="14.25">
      <c r="A52" s="5"/>
      <c r="B52" s="6"/>
    </row>
    <row r="53" spans="1:2" ht="14.25">
      <c r="A53" s="5"/>
      <c r="B53" s="6"/>
    </row>
    <row r="54" spans="1:2" ht="14.25">
      <c r="A54" s="5"/>
      <c r="B54" s="6"/>
    </row>
    <row r="55" spans="1:2" ht="14.25">
      <c r="A55" s="5"/>
      <c r="B55" s="6"/>
    </row>
    <row r="56" spans="1:2" ht="14.25">
      <c r="A56" s="5"/>
      <c r="B56" s="6"/>
    </row>
    <row r="57" spans="1:2" ht="14.25">
      <c r="A57" s="5"/>
      <c r="B57" s="6"/>
    </row>
    <row r="58" spans="1:2" ht="14.25">
      <c r="A58" s="5"/>
      <c r="B58" s="6"/>
    </row>
    <row r="59" spans="1:2" ht="14.25">
      <c r="A59" s="5"/>
      <c r="B59" s="6"/>
    </row>
    <row r="60" spans="1:2" ht="14.25">
      <c r="A60" s="5"/>
      <c r="B60" s="6"/>
    </row>
    <row r="61" spans="1:2" ht="14.25">
      <c r="A61" s="5"/>
      <c r="B61" s="6"/>
    </row>
    <row r="62" spans="1:2" ht="14.25">
      <c r="A62" s="5"/>
      <c r="B62" s="6"/>
    </row>
    <row r="63" spans="1:2" ht="14.25">
      <c r="A63" s="5"/>
      <c r="B63" s="6"/>
    </row>
    <row r="64" spans="1:2" ht="14.25">
      <c r="A64" s="5"/>
      <c r="B64" s="6"/>
    </row>
    <row r="65" spans="1:2" ht="14.25">
      <c r="A65" s="5"/>
      <c r="B65" s="6"/>
    </row>
    <row r="66" spans="1:2" ht="14.25">
      <c r="A66" s="5"/>
      <c r="B66" s="6"/>
    </row>
    <row r="67" spans="1:2" ht="14.25">
      <c r="A67" s="5"/>
      <c r="B67" s="6"/>
    </row>
    <row r="68" spans="1:2" ht="14.25">
      <c r="A68" s="5"/>
      <c r="B68" s="6"/>
    </row>
    <row r="69" spans="1:2" ht="14.25">
      <c r="A69" s="5"/>
      <c r="B69" s="6"/>
    </row>
    <row r="70" spans="1:2" ht="14.25">
      <c r="A70" s="5"/>
      <c r="B70" s="6"/>
    </row>
    <row r="71" spans="1:2" ht="14.25">
      <c r="A71" s="5"/>
      <c r="B71" s="6"/>
    </row>
    <row r="72" ht="18.75">
      <c r="A72" s="10"/>
    </row>
  </sheetData>
  <mergeCells count="3">
    <mergeCell ref="A1:A2"/>
    <mergeCell ref="B1:B2"/>
    <mergeCell ref="D46:E4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68"/>
  <sheetViews>
    <sheetView workbookViewId="0" topLeftCell="A44">
      <selection activeCell="L62" sqref="L62:N6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25" t="s">
        <v>145</v>
      </c>
      <c r="C1" s="26">
        <v>39815</v>
      </c>
      <c r="D1" s="27"/>
      <c r="E1" s="28"/>
      <c r="F1" s="26">
        <v>39823</v>
      </c>
      <c r="G1" s="27"/>
      <c r="H1" s="28"/>
      <c r="I1" s="26">
        <v>39832</v>
      </c>
      <c r="J1" s="27"/>
      <c r="K1" s="28"/>
      <c r="L1" s="26">
        <v>39841</v>
      </c>
      <c r="M1" s="27"/>
      <c r="N1" s="28"/>
      <c r="O1" s="22" t="s">
        <v>62</v>
      </c>
      <c r="P1" s="21" t="s">
        <v>63</v>
      </c>
    </row>
    <row r="2" spans="1:16" ht="14.25">
      <c r="A2" s="21"/>
      <c r="B2" s="25"/>
      <c r="C2" s="4" t="s">
        <v>2</v>
      </c>
      <c r="D2" s="2" t="s">
        <v>3</v>
      </c>
      <c r="E2" s="3" t="s">
        <v>4</v>
      </c>
      <c r="F2" s="4" t="s">
        <v>2</v>
      </c>
      <c r="G2" s="2" t="s">
        <v>3</v>
      </c>
      <c r="H2" s="3" t="s">
        <v>4</v>
      </c>
      <c r="I2" s="4" t="s">
        <v>2</v>
      </c>
      <c r="J2" s="2" t="s">
        <v>3</v>
      </c>
      <c r="K2" s="3" t="s">
        <v>4</v>
      </c>
      <c r="L2" s="4" t="s">
        <v>2</v>
      </c>
      <c r="M2" s="2" t="s">
        <v>3</v>
      </c>
      <c r="N2" s="3" t="s">
        <v>4</v>
      </c>
      <c r="O2" s="22"/>
      <c r="P2" s="21"/>
    </row>
    <row r="3" spans="1:15" ht="14.25">
      <c r="A3" s="5" t="s">
        <v>64</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97</v>
      </c>
      <c r="B5" s="6">
        <f t="shared" si="0"/>
        <v>59.544180458434944</v>
      </c>
      <c r="C5" s="9">
        <v>100</v>
      </c>
      <c r="D5" s="7">
        <v>1</v>
      </c>
      <c r="E5" s="8">
        <f>D5*D56</f>
        <v>13.333333333333334</v>
      </c>
      <c r="G5" s="1"/>
      <c r="H5" s="8">
        <f>G5*G56</f>
        <v>0</v>
      </c>
      <c r="I5" s="9"/>
      <c r="J5" s="7">
        <v>1</v>
      </c>
      <c r="K5" s="8">
        <f>J5*J56</f>
        <v>18.666666666666668</v>
      </c>
      <c r="L5" s="9"/>
      <c r="M5" s="7">
        <v>1</v>
      </c>
      <c r="N5" s="8">
        <f>M5*M56</f>
        <v>17.5</v>
      </c>
      <c r="O5" s="6">
        <v>9.044180458434944</v>
      </c>
    </row>
    <row r="6" spans="1:15" ht="14.25">
      <c r="A6" s="5" t="s">
        <v>98</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99</v>
      </c>
      <c r="B7" s="6">
        <f t="shared" si="0"/>
        <v>-5.5784956750597186</v>
      </c>
      <c r="C7" s="9">
        <v>25</v>
      </c>
      <c r="D7" s="7">
        <v>1</v>
      </c>
      <c r="E7" s="8">
        <f>D7*D56</f>
        <v>13.333333333333334</v>
      </c>
      <c r="G7" s="1"/>
      <c r="H7" s="8">
        <f>G7*G56</f>
        <v>0</v>
      </c>
      <c r="I7" s="9"/>
      <c r="J7" s="7"/>
      <c r="K7" s="8">
        <f>J7*J56</f>
        <v>0</v>
      </c>
      <c r="L7" s="9"/>
      <c r="M7" s="7">
        <v>1</v>
      </c>
      <c r="N7" s="8">
        <f>M7*M56</f>
        <v>17.5</v>
      </c>
      <c r="O7" s="6">
        <v>0.2548376582736154</v>
      </c>
    </row>
    <row r="8" spans="1:15" ht="14.25">
      <c r="A8" s="5" t="s">
        <v>100</v>
      </c>
      <c r="B8" s="6">
        <f t="shared" si="0"/>
        <v>41.830732283084615</v>
      </c>
      <c r="C8" s="9">
        <v>100</v>
      </c>
      <c r="D8" s="7">
        <v>1</v>
      </c>
      <c r="E8" s="8">
        <f>D8*D56</f>
        <v>13.333333333333334</v>
      </c>
      <c r="G8" s="1">
        <v>1</v>
      </c>
      <c r="H8" s="8">
        <f>G8*G56</f>
        <v>18.666666666666668</v>
      </c>
      <c r="I8" s="9"/>
      <c r="J8" s="7">
        <v>1</v>
      </c>
      <c r="K8" s="8">
        <f>J8*J56</f>
        <v>18.666666666666668</v>
      </c>
      <c r="L8" s="9"/>
      <c r="M8" s="7">
        <v>1</v>
      </c>
      <c r="N8" s="8">
        <f>M8*M56</f>
        <v>17.5</v>
      </c>
      <c r="O8" s="6">
        <v>9.997398949751286</v>
      </c>
    </row>
    <row r="9" spans="1:15" ht="14.25">
      <c r="A9" s="5" t="s">
        <v>65</v>
      </c>
      <c r="B9" s="6">
        <f t="shared" si="0"/>
        <v>-3.019197380437703</v>
      </c>
      <c r="C9" s="9"/>
      <c r="D9" s="7"/>
      <c r="E9" s="8">
        <f>D9*D56</f>
        <v>0</v>
      </c>
      <c r="G9" s="1"/>
      <c r="H9" s="8">
        <f>G9*G56</f>
        <v>0</v>
      </c>
      <c r="I9" s="9"/>
      <c r="J9" s="7"/>
      <c r="K9" s="8">
        <f>J9*J56</f>
        <v>0</v>
      </c>
      <c r="L9" s="9"/>
      <c r="M9" s="7"/>
      <c r="N9" s="8">
        <f>M9*M56</f>
        <v>0</v>
      </c>
      <c r="O9" s="6">
        <v>-3.019197380437703</v>
      </c>
    </row>
    <row r="10" spans="1:15" ht="14.25">
      <c r="A10" s="5" t="s">
        <v>66</v>
      </c>
      <c r="B10" s="6">
        <f t="shared" si="0"/>
        <v>44.71613918155849</v>
      </c>
      <c r="C10" s="9">
        <v>75</v>
      </c>
      <c r="D10" s="7">
        <v>1</v>
      </c>
      <c r="E10" s="8">
        <f>D10*D56</f>
        <v>13.333333333333334</v>
      </c>
      <c r="G10" s="1">
        <v>1</v>
      </c>
      <c r="H10" s="8">
        <f>G10*G56</f>
        <v>18.666666666666668</v>
      </c>
      <c r="I10" s="9">
        <v>-40</v>
      </c>
      <c r="J10" s="7">
        <v>1</v>
      </c>
      <c r="K10" s="8">
        <f>J10*J56</f>
        <v>18.666666666666668</v>
      </c>
      <c r="L10" s="9">
        <v>68</v>
      </c>
      <c r="M10" s="7">
        <v>1</v>
      </c>
      <c r="N10" s="8">
        <f>M10*M56</f>
        <v>17.5</v>
      </c>
      <c r="O10" s="6">
        <v>9.88280584822516</v>
      </c>
    </row>
    <row r="11" spans="1:15" ht="14.25">
      <c r="A11" s="5" t="s">
        <v>67</v>
      </c>
      <c r="B11" s="6">
        <f t="shared" si="0"/>
        <v>32.79486498544496</v>
      </c>
      <c r="C11" s="9"/>
      <c r="D11" s="7">
        <v>1</v>
      </c>
      <c r="E11" s="8">
        <f>D11*D56</f>
        <v>13.333333333333334</v>
      </c>
      <c r="G11" s="1"/>
      <c r="H11" s="8">
        <f>G11*G56</f>
        <v>0</v>
      </c>
      <c r="I11" s="9"/>
      <c r="J11" s="7"/>
      <c r="K11" s="8">
        <f>J11*J56</f>
        <v>0</v>
      </c>
      <c r="L11" s="9"/>
      <c r="M11" s="7"/>
      <c r="N11" s="8">
        <f>M11*M56</f>
        <v>0</v>
      </c>
      <c r="O11" s="6">
        <v>46.128198318778296</v>
      </c>
    </row>
    <row r="12" spans="1:15" ht="14.25">
      <c r="A12" s="5" t="s">
        <v>68</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69</v>
      </c>
      <c r="B13" s="6">
        <f t="shared" si="0"/>
        <v>-17.877153189777992</v>
      </c>
      <c r="C13" s="9">
        <v>100</v>
      </c>
      <c r="D13" s="7">
        <v>1</v>
      </c>
      <c r="E13" s="8">
        <f>D13*D56</f>
        <v>13.333333333333334</v>
      </c>
      <c r="G13" s="1">
        <v>1</v>
      </c>
      <c r="H13" s="8">
        <f>G13*G56</f>
        <v>18.666666666666668</v>
      </c>
      <c r="I13" s="9"/>
      <c r="J13" s="7">
        <v>1</v>
      </c>
      <c r="K13" s="8">
        <f>J13*J56</f>
        <v>18.666666666666668</v>
      </c>
      <c r="L13" s="9">
        <v>-32</v>
      </c>
      <c r="M13" s="7">
        <v>1</v>
      </c>
      <c r="N13" s="8">
        <f>M13*M56</f>
        <v>17.5</v>
      </c>
      <c r="O13" s="6">
        <v>-17.71048652311132</v>
      </c>
    </row>
    <row r="14" spans="1:15" ht="14.25">
      <c r="A14" s="5" t="s">
        <v>70</v>
      </c>
      <c r="B14" s="6">
        <f t="shared" si="0"/>
        <v>140.11548127223068</v>
      </c>
      <c r="C14" s="9"/>
      <c r="D14" s="7"/>
      <c r="E14" s="8">
        <f>D14*D56</f>
        <v>0</v>
      </c>
      <c r="G14" s="1"/>
      <c r="H14" s="8">
        <f>G14*G56</f>
        <v>0</v>
      </c>
      <c r="I14" s="9"/>
      <c r="J14" s="7"/>
      <c r="K14" s="8">
        <f>J14*J56</f>
        <v>0</v>
      </c>
      <c r="L14" s="9">
        <v>68</v>
      </c>
      <c r="M14" s="7">
        <v>1</v>
      </c>
      <c r="N14" s="8">
        <f>M14*M56</f>
        <v>17.5</v>
      </c>
      <c r="O14" s="6">
        <v>89.61548127223067</v>
      </c>
    </row>
    <row r="15" spans="1:15" ht="14.25">
      <c r="A15" s="5" t="s">
        <v>71</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72</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73</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74</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75</v>
      </c>
      <c r="B19" s="6">
        <f t="shared" si="0"/>
        <v>37.69182883927441</v>
      </c>
      <c r="C19" s="9"/>
      <c r="D19" s="7">
        <v>1</v>
      </c>
      <c r="E19" s="8">
        <f>D19*D56</f>
        <v>13.333333333333334</v>
      </c>
      <c r="F19">
        <v>100</v>
      </c>
      <c r="G19" s="1">
        <v>1</v>
      </c>
      <c r="H19" s="8">
        <f>G19*G56</f>
        <v>18.666666666666668</v>
      </c>
      <c r="I19" s="9"/>
      <c r="J19" s="7">
        <v>1</v>
      </c>
      <c r="K19" s="8">
        <f>J19*J56</f>
        <v>18.666666666666668</v>
      </c>
      <c r="L19" s="9"/>
      <c r="M19" s="7">
        <v>1</v>
      </c>
      <c r="N19" s="8">
        <f>M19*M56</f>
        <v>17.5</v>
      </c>
      <c r="O19" s="6">
        <v>5.858495505941079</v>
      </c>
    </row>
    <row r="20" spans="1:15" ht="14.25">
      <c r="A20" s="5" t="s">
        <v>76</v>
      </c>
      <c r="B20" s="6">
        <f t="shared" si="0"/>
        <v>126.66713571562649</v>
      </c>
      <c r="C20" s="9"/>
      <c r="D20" s="7"/>
      <c r="E20" s="8">
        <f>D20*D56</f>
        <v>0</v>
      </c>
      <c r="F20">
        <v>200</v>
      </c>
      <c r="G20" s="1">
        <v>1</v>
      </c>
      <c r="H20" s="8">
        <f>G20*G56</f>
        <v>18.666666666666668</v>
      </c>
      <c r="I20" s="9"/>
      <c r="J20" s="7">
        <v>1</v>
      </c>
      <c r="K20" s="8">
        <f>J20*J56</f>
        <v>18.666666666666668</v>
      </c>
      <c r="L20" s="9"/>
      <c r="M20" s="7"/>
      <c r="N20" s="8">
        <f>M20*M56</f>
        <v>0</v>
      </c>
      <c r="O20" s="6">
        <v>-35.9995309510402</v>
      </c>
    </row>
    <row r="21" spans="1:15" ht="14.25">
      <c r="A21" s="5" t="s">
        <v>77</v>
      </c>
      <c r="B21" s="6">
        <f t="shared" si="0"/>
        <v>292.9360812573705</v>
      </c>
      <c r="C21" s="9"/>
      <c r="D21" s="7"/>
      <c r="E21" s="8">
        <f>D21*D56</f>
        <v>0</v>
      </c>
      <c r="F21">
        <v>100</v>
      </c>
      <c r="G21" s="1">
        <v>1</v>
      </c>
      <c r="H21" s="8">
        <f>G21*G56</f>
        <v>18.666666666666668</v>
      </c>
      <c r="I21" s="9"/>
      <c r="J21" s="7"/>
      <c r="K21" s="8">
        <f>J21*J56</f>
        <v>0</v>
      </c>
      <c r="L21" s="9"/>
      <c r="M21" s="7"/>
      <c r="N21" s="8">
        <f>M21*M56</f>
        <v>0</v>
      </c>
      <c r="O21" s="6">
        <v>211.6027479240372</v>
      </c>
    </row>
    <row r="22" spans="1:15" ht="14.25">
      <c r="A22" s="5" t="s">
        <v>78</v>
      </c>
      <c r="B22" s="6">
        <f t="shared" si="0"/>
        <v>46.765612119130026</v>
      </c>
      <c r="C22" s="9">
        <v>100</v>
      </c>
      <c r="D22" s="7">
        <v>1</v>
      </c>
      <c r="E22" s="8">
        <f>D22*D56</f>
        <v>13.333333333333334</v>
      </c>
      <c r="G22" s="1"/>
      <c r="H22" s="8">
        <f>G22*G56</f>
        <v>0</v>
      </c>
      <c r="I22" s="9"/>
      <c r="J22" s="7">
        <v>1</v>
      </c>
      <c r="K22" s="8">
        <f>J22*J56</f>
        <v>18.666666666666668</v>
      </c>
      <c r="L22" s="9"/>
      <c r="M22" s="7"/>
      <c r="N22" s="8">
        <f>M22*M56</f>
        <v>0</v>
      </c>
      <c r="O22" s="6">
        <v>-21.234387880869974</v>
      </c>
    </row>
    <row r="23" spans="1:15" ht="14.25">
      <c r="A23" s="5" t="s">
        <v>101</v>
      </c>
      <c r="B23" s="6">
        <f t="shared" si="0"/>
        <v>497.6849125553093</v>
      </c>
      <c r="C23" s="9">
        <v>-675</v>
      </c>
      <c r="D23" s="7">
        <v>1</v>
      </c>
      <c r="E23" s="8">
        <f>D23*D56</f>
        <v>13.333333333333334</v>
      </c>
      <c r="G23" s="1">
        <v>1</v>
      </c>
      <c r="H23" s="8">
        <f>G23*G56</f>
        <v>18.666666666666668</v>
      </c>
      <c r="I23" s="9">
        <v>160</v>
      </c>
      <c r="J23" s="7">
        <v>1</v>
      </c>
      <c r="K23" s="8">
        <f>J23*J56</f>
        <v>18.666666666666668</v>
      </c>
      <c r="L23" s="9">
        <v>224</v>
      </c>
      <c r="M23" s="7">
        <v>1</v>
      </c>
      <c r="N23" s="8">
        <f>M23*M56</f>
        <v>17.5</v>
      </c>
      <c r="O23" s="6">
        <v>856.851579221976</v>
      </c>
    </row>
    <row r="24" spans="1:15" ht="14.25">
      <c r="A24" s="5" t="s">
        <v>102</v>
      </c>
      <c r="B24" s="6">
        <f t="shared" si="0"/>
        <v>39.19939925571505</v>
      </c>
      <c r="C24" s="9">
        <v>50</v>
      </c>
      <c r="D24" s="7">
        <v>1</v>
      </c>
      <c r="E24" s="8">
        <f>D24*D56</f>
        <v>13.333333333333334</v>
      </c>
      <c r="G24" s="1"/>
      <c r="H24" s="8">
        <f>G24*G56</f>
        <v>0</v>
      </c>
      <c r="I24" s="9"/>
      <c r="J24" s="7"/>
      <c r="K24" s="8">
        <f>J24*J56</f>
        <v>0</v>
      </c>
      <c r="L24" s="9"/>
      <c r="M24" s="7"/>
      <c r="N24" s="8">
        <f>M24*M56</f>
        <v>0</v>
      </c>
      <c r="O24" s="6">
        <v>2.5327325890483827</v>
      </c>
    </row>
    <row r="25" spans="1:15" ht="14.25">
      <c r="A25" s="5" t="s">
        <v>103</v>
      </c>
      <c r="B25" s="6">
        <f>C25-E25+F25-H25+I25-K25+L25-N25+O25</f>
        <v>40.003409090909095</v>
      </c>
      <c r="C25" s="9"/>
      <c r="D25" s="7"/>
      <c r="E25" s="8">
        <f>D25*D56</f>
        <v>0</v>
      </c>
      <c r="G25" s="1"/>
      <c r="H25" s="8">
        <f>G25*G56</f>
        <v>0</v>
      </c>
      <c r="I25" s="9"/>
      <c r="J25" s="7"/>
      <c r="K25" s="8">
        <f>J25*J56</f>
        <v>0</v>
      </c>
      <c r="L25" s="9"/>
      <c r="M25" s="7"/>
      <c r="N25" s="8">
        <f>M25*M56</f>
        <v>0</v>
      </c>
      <c r="O25" s="6">
        <v>40.003409090909095</v>
      </c>
    </row>
    <row r="26" spans="1:15" ht="14.25">
      <c r="A26" s="5" t="s">
        <v>104</v>
      </c>
      <c r="B26" s="6">
        <f>C26-E26+F26-H26+I26-K26+L26-N26+O26</f>
        <v>-140.15843777365004</v>
      </c>
      <c r="C26" s="9">
        <v>-25</v>
      </c>
      <c r="D26" s="7">
        <v>1</v>
      </c>
      <c r="E26" s="8">
        <f>D26*D56</f>
        <v>13.333333333333334</v>
      </c>
      <c r="G26" s="1"/>
      <c r="H26" s="8">
        <f>G26*G56</f>
        <v>0</v>
      </c>
      <c r="I26" s="9">
        <v>-40</v>
      </c>
      <c r="J26" s="7"/>
      <c r="K26" s="8">
        <f>J26*J56</f>
        <v>0</v>
      </c>
      <c r="L26" s="9"/>
      <c r="M26" s="7">
        <v>1</v>
      </c>
      <c r="N26" s="8">
        <f>M26*M56</f>
        <v>17.5</v>
      </c>
      <c r="O26" s="6">
        <v>-44.3251044403167</v>
      </c>
    </row>
    <row r="27" spans="1:15" ht="14.25">
      <c r="A27" s="5" t="s">
        <v>105</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136</v>
      </c>
      <c r="B28" s="6">
        <f t="shared" si="0"/>
        <v>73.93939393939395</v>
      </c>
      <c r="C28" s="9"/>
      <c r="D28" s="7">
        <v>1</v>
      </c>
      <c r="E28" s="8">
        <f>D28*D56</f>
        <v>13.333333333333334</v>
      </c>
      <c r="G28" s="1"/>
      <c r="H28" s="8">
        <f>G28*G56</f>
        <v>0</v>
      </c>
      <c r="I28" s="9"/>
      <c r="J28" s="7"/>
      <c r="K28" s="8">
        <f>J28*J56</f>
        <v>0</v>
      </c>
      <c r="L28" s="9"/>
      <c r="M28" s="7"/>
      <c r="N28" s="8">
        <f>M28*M56</f>
        <v>0</v>
      </c>
      <c r="O28" s="6">
        <v>87.27272727272728</v>
      </c>
    </row>
    <row r="29" spans="1:15" ht="14.25">
      <c r="A29" s="5" t="s">
        <v>106</v>
      </c>
      <c r="B29" s="6">
        <f t="shared" si="0"/>
        <v>15.228263345917455</v>
      </c>
      <c r="C29" s="9">
        <v>100</v>
      </c>
      <c r="D29" s="7">
        <v>2</v>
      </c>
      <c r="E29" s="8">
        <f>D29*D56</f>
        <v>26.666666666666668</v>
      </c>
      <c r="G29" s="1">
        <v>1</v>
      </c>
      <c r="H29" s="8">
        <f>G29*G56</f>
        <v>18.666666666666668</v>
      </c>
      <c r="I29" s="9"/>
      <c r="J29" s="7"/>
      <c r="K29" s="8">
        <f>J29*J56</f>
        <v>0</v>
      </c>
      <c r="L29" s="9"/>
      <c r="M29" s="7"/>
      <c r="N29" s="8">
        <f>M29*M56</f>
        <v>0</v>
      </c>
      <c r="O29" s="6">
        <v>-39.4384033207492</v>
      </c>
    </row>
    <row r="30" spans="1:15" ht="14.25">
      <c r="A30" s="5" t="s">
        <v>107</v>
      </c>
      <c r="B30" s="6">
        <f t="shared" si="0"/>
        <v>119.99689692982457</v>
      </c>
      <c r="C30" s="9"/>
      <c r="D30" s="7"/>
      <c r="E30" s="8">
        <f>D30*D56</f>
        <v>0</v>
      </c>
      <c r="G30" s="1"/>
      <c r="H30" s="8">
        <f>G30*G56</f>
        <v>0</v>
      </c>
      <c r="I30" s="9"/>
      <c r="J30" s="7"/>
      <c r="K30" s="8">
        <f>J30*J56</f>
        <v>0</v>
      </c>
      <c r="L30" s="9"/>
      <c r="M30" s="7"/>
      <c r="N30" s="8">
        <f>M30*M56</f>
        <v>0</v>
      </c>
      <c r="O30" s="6">
        <v>119.99689692982457</v>
      </c>
    </row>
    <row r="31" spans="1:15" ht="14.25">
      <c r="A31" s="5" t="s">
        <v>108</v>
      </c>
      <c r="B31" s="6">
        <f t="shared" si="0"/>
        <v>55.53598948162524</v>
      </c>
      <c r="C31" s="9">
        <v>100</v>
      </c>
      <c r="D31" s="7">
        <v>1</v>
      </c>
      <c r="E31" s="8">
        <f>D31*D56</f>
        <v>13.333333333333334</v>
      </c>
      <c r="G31" s="1"/>
      <c r="H31" s="8">
        <f>G31*G56</f>
        <v>0</v>
      </c>
      <c r="I31" s="9"/>
      <c r="J31" s="7">
        <v>1</v>
      </c>
      <c r="K31" s="8">
        <f>J31*J56</f>
        <v>18.666666666666668</v>
      </c>
      <c r="L31" s="9"/>
      <c r="M31" s="7">
        <v>1</v>
      </c>
      <c r="N31" s="8">
        <f>M31*M56</f>
        <v>17.5</v>
      </c>
      <c r="O31" s="6">
        <v>5.0359894816252435</v>
      </c>
    </row>
    <row r="32" spans="1:15" ht="14.25">
      <c r="A32" s="5" t="s">
        <v>109</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110</v>
      </c>
      <c r="B33" s="6">
        <f t="shared" si="0"/>
        <v>-21.8</v>
      </c>
      <c r="C33" s="9"/>
      <c r="D33" s="7"/>
      <c r="E33" s="8">
        <f>D33*D56</f>
        <v>0</v>
      </c>
      <c r="G33" s="1"/>
      <c r="H33" s="8">
        <f>G33*G56</f>
        <v>0</v>
      </c>
      <c r="I33" s="9"/>
      <c r="J33" s="7"/>
      <c r="K33" s="8">
        <f>J33*J56</f>
        <v>0</v>
      </c>
      <c r="L33" s="9"/>
      <c r="M33" s="7"/>
      <c r="N33" s="8">
        <f>M33*M56</f>
        <v>0</v>
      </c>
      <c r="O33" s="6">
        <v>-21.8</v>
      </c>
      <c r="P33"/>
    </row>
    <row r="34" spans="1:15" ht="14.25">
      <c r="A34" s="5" t="s">
        <v>79</v>
      </c>
      <c r="B34" s="6">
        <f t="shared" si="0"/>
        <v>-8.753122587193108</v>
      </c>
      <c r="C34" s="9">
        <v>75</v>
      </c>
      <c r="D34" s="7">
        <v>1</v>
      </c>
      <c r="E34" s="8">
        <f>D34*D56</f>
        <v>13.333333333333334</v>
      </c>
      <c r="G34" s="1">
        <v>1</v>
      </c>
      <c r="H34" s="8">
        <f>G34*G56</f>
        <v>18.666666666666668</v>
      </c>
      <c r="I34" s="9"/>
      <c r="J34" s="7">
        <v>1</v>
      </c>
      <c r="K34" s="8">
        <f>J34*J56</f>
        <v>18.666666666666668</v>
      </c>
      <c r="L34" s="9"/>
      <c r="M34" s="7"/>
      <c r="N34" s="8">
        <f>M34*M56</f>
        <v>0</v>
      </c>
      <c r="O34" s="6">
        <v>-33.08645592052644</v>
      </c>
    </row>
    <row r="35" spans="1:15" ht="14.25">
      <c r="A35" s="5" t="s">
        <v>111</v>
      </c>
      <c r="B35" s="6">
        <f aca="true" t="shared" si="1" ref="B35:B54">C35-E35+F35-H35+I35-K35+L35-N35+O35</f>
        <v>57.36248917583639</v>
      </c>
      <c r="C35" s="9"/>
      <c r="D35" s="7"/>
      <c r="E35" s="8">
        <f>D35*D56</f>
        <v>0</v>
      </c>
      <c r="G35" s="1"/>
      <c r="H35" s="8">
        <f>G35*G56</f>
        <v>0</v>
      </c>
      <c r="I35" s="9"/>
      <c r="J35" s="7"/>
      <c r="K35" s="8">
        <f>J35*J56</f>
        <v>0</v>
      </c>
      <c r="L35" s="9">
        <v>100</v>
      </c>
      <c r="M35" s="7">
        <v>1</v>
      </c>
      <c r="N35" s="8">
        <f>M35*M56</f>
        <v>17.5</v>
      </c>
      <c r="O35" s="6">
        <v>-25.13751082416361</v>
      </c>
    </row>
    <row r="36" spans="1:15" ht="14.25">
      <c r="A36" s="5" t="s">
        <v>80</v>
      </c>
      <c r="B36" s="6">
        <f t="shared" si="1"/>
        <v>91.63768748189936</v>
      </c>
      <c r="C36" s="9"/>
      <c r="D36" s="7">
        <v>1</v>
      </c>
      <c r="E36" s="8">
        <f>D36*D56</f>
        <v>13.333333333333334</v>
      </c>
      <c r="F36">
        <v>100</v>
      </c>
      <c r="G36" s="1">
        <v>1</v>
      </c>
      <c r="H36" s="8">
        <f>G36*G56</f>
        <v>18.666666666666668</v>
      </c>
      <c r="I36" s="9"/>
      <c r="J36" s="7">
        <v>1</v>
      </c>
      <c r="K36" s="8">
        <f>J36*J56</f>
        <v>18.666666666666668</v>
      </c>
      <c r="L36" s="9"/>
      <c r="M36" s="7"/>
      <c r="N36" s="8">
        <f>M36*M56</f>
        <v>0</v>
      </c>
      <c r="O36" s="6">
        <v>42.304354148566034</v>
      </c>
    </row>
    <row r="37" spans="1:15" ht="14.25">
      <c r="A37" s="5" t="s">
        <v>141</v>
      </c>
      <c r="B37" s="6">
        <f t="shared" si="1"/>
        <v>81.33333333333333</v>
      </c>
      <c r="C37" s="9"/>
      <c r="D37" s="7"/>
      <c r="E37" s="8">
        <f>D37*D56</f>
        <v>0</v>
      </c>
      <c r="F37">
        <v>100</v>
      </c>
      <c r="G37" s="1">
        <v>1</v>
      </c>
      <c r="H37" s="8">
        <f>G37*G56</f>
        <v>18.666666666666668</v>
      </c>
      <c r="I37" s="9"/>
      <c r="J37" s="7"/>
      <c r="K37" s="8">
        <f>J37*J56</f>
        <v>0</v>
      </c>
      <c r="L37" s="9"/>
      <c r="M37" s="7"/>
      <c r="N37" s="8">
        <f>M37*M56</f>
        <v>0</v>
      </c>
      <c r="O37" s="6">
        <v>0</v>
      </c>
    </row>
    <row r="38" spans="1:15" ht="14.25">
      <c r="A38" s="5" t="s">
        <v>112</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81</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113</v>
      </c>
      <c r="B40" s="6">
        <f t="shared" si="1"/>
        <v>117.28361216260538</v>
      </c>
      <c r="C40" s="9">
        <v>-25</v>
      </c>
      <c r="D40" s="7">
        <v>1</v>
      </c>
      <c r="E40" s="8">
        <f>D40*D56</f>
        <v>13.333333333333334</v>
      </c>
      <c r="G40" s="1"/>
      <c r="H40" s="8">
        <f>G40*G56</f>
        <v>0</v>
      </c>
      <c r="I40" s="7"/>
      <c r="J40" s="7">
        <v>1</v>
      </c>
      <c r="K40" s="8">
        <f>J40*J56</f>
        <v>18.666666666666668</v>
      </c>
      <c r="L40" s="7">
        <v>-32</v>
      </c>
      <c r="M40" s="7">
        <v>1</v>
      </c>
      <c r="N40" s="8">
        <f>M40*M56</f>
        <v>17.5</v>
      </c>
      <c r="O40" s="6">
        <v>223.78361216260538</v>
      </c>
    </row>
    <row r="41" spans="1:15" ht="14.25">
      <c r="A41" s="5" t="s">
        <v>125</v>
      </c>
      <c r="B41" s="6">
        <f t="shared" si="1"/>
        <v>-8.714903580326592</v>
      </c>
      <c r="C41" s="9">
        <v>-25</v>
      </c>
      <c r="D41" s="7">
        <v>1</v>
      </c>
      <c r="E41" s="8">
        <f>D41*D56</f>
        <v>13.333333333333334</v>
      </c>
      <c r="G41" s="1">
        <v>1</v>
      </c>
      <c r="H41" s="8">
        <f>G41*G56</f>
        <v>18.666666666666668</v>
      </c>
      <c r="I41" s="7">
        <v>-40</v>
      </c>
      <c r="J41" s="7">
        <v>1</v>
      </c>
      <c r="K41" s="8">
        <f>J41*J56</f>
        <v>18.666666666666668</v>
      </c>
      <c r="L41" s="7"/>
      <c r="M41" s="7">
        <v>1</v>
      </c>
      <c r="N41" s="8">
        <f>M41*M56</f>
        <v>17.5</v>
      </c>
      <c r="O41" s="6">
        <v>124.4517630863401</v>
      </c>
    </row>
    <row r="42" spans="1:15" ht="14.25">
      <c r="A42" s="5" t="s">
        <v>114</v>
      </c>
      <c r="B42" s="6">
        <f t="shared" si="1"/>
        <v>-6.492124518544905</v>
      </c>
      <c r="C42" s="9"/>
      <c r="D42" s="7"/>
      <c r="E42" s="8">
        <f>D42*D56</f>
        <v>0</v>
      </c>
      <c r="G42" s="1"/>
      <c r="H42" s="8">
        <f>G42*G56</f>
        <v>0</v>
      </c>
      <c r="I42" s="7"/>
      <c r="J42" s="7">
        <v>1</v>
      </c>
      <c r="K42" s="8">
        <f>J42*J56</f>
        <v>18.666666666666668</v>
      </c>
      <c r="L42" s="7">
        <v>-32</v>
      </c>
      <c r="M42" s="7">
        <v>1</v>
      </c>
      <c r="N42" s="8">
        <f>M42*M56</f>
        <v>17.5</v>
      </c>
      <c r="O42" s="6">
        <v>61.674542148121766</v>
      </c>
    </row>
    <row r="43" spans="1:15" ht="14.25">
      <c r="A43" s="5" t="s">
        <v>115</v>
      </c>
      <c r="B43" s="6">
        <f t="shared" si="1"/>
        <v>-78.58480969862838</v>
      </c>
      <c r="C43" s="9"/>
      <c r="D43" s="7">
        <v>1</v>
      </c>
      <c r="E43" s="8">
        <f>D43*D56</f>
        <v>13.333333333333334</v>
      </c>
      <c r="G43" s="1">
        <v>1</v>
      </c>
      <c r="H43" s="8">
        <f>G43*G56</f>
        <v>18.666666666666668</v>
      </c>
      <c r="I43" s="7">
        <v>-40</v>
      </c>
      <c r="J43" s="7">
        <v>1</v>
      </c>
      <c r="K43" s="8">
        <f>J43*J56</f>
        <v>18.666666666666668</v>
      </c>
      <c r="L43" s="7">
        <v>-32</v>
      </c>
      <c r="M43" s="7">
        <v>1</v>
      </c>
      <c r="N43" s="8">
        <f>M43*M56</f>
        <v>17.5</v>
      </c>
      <c r="O43" s="6">
        <v>61.58185696803831</v>
      </c>
    </row>
    <row r="44" spans="1:15" ht="14.25">
      <c r="A44" s="5" t="s">
        <v>82</v>
      </c>
      <c r="B44" s="6">
        <f t="shared" si="1"/>
        <v>239.7245489654253</v>
      </c>
      <c r="C44" s="9"/>
      <c r="D44" s="7">
        <v>1</v>
      </c>
      <c r="E44" s="8">
        <f>D44*D56</f>
        <v>13.333333333333334</v>
      </c>
      <c r="G44" s="1">
        <v>1</v>
      </c>
      <c r="H44" s="8">
        <f>G44*G56</f>
        <v>18.666666666666668</v>
      </c>
      <c r="I44" s="7"/>
      <c r="J44" s="7"/>
      <c r="K44" s="8">
        <f>J44*J56</f>
        <v>0</v>
      </c>
      <c r="L44" s="7"/>
      <c r="M44" s="7"/>
      <c r="N44" s="8">
        <f>M44*M56</f>
        <v>0</v>
      </c>
      <c r="O44" s="6">
        <v>271.7245489654253</v>
      </c>
    </row>
    <row r="45" spans="1:15" ht="14.25">
      <c r="A45" s="5" t="s">
        <v>83</v>
      </c>
      <c r="B45" s="6">
        <f t="shared" si="1"/>
        <v>49.351855481599536</v>
      </c>
      <c r="C45" s="9"/>
      <c r="D45" s="7"/>
      <c r="E45" s="8">
        <f>D45*D56</f>
        <v>0</v>
      </c>
      <c r="G45" s="1"/>
      <c r="H45" s="8">
        <f>G45*G56</f>
        <v>0</v>
      </c>
      <c r="I45" s="7"/>
      <c r="J45" s="7"/>
      <c r="K45" s="8">
        <f>J45*J56</f>
        <v>0</v>
      </c>
      <c r="L45" s="7">
        <v>68</v>
      </c>
      <c r="M45" s="7">
        <v>1</v>
      </c>
      <c r="N45" s="8">
        <f>M45*M56</f>
        <v>17.5</v>
      </c>
      <c r="O45" s="6">
        <v>-1.1481445184004642</v>
      </c>
    </row>
    <row r="46" spans="1:15" ht="14.25">
      <c r="A46" s="5" t="s">
        <v>137</v>
      </c>
      <c r="B46" s="6">
        <f t="shared" si="1"/>
        <v>66.14194577352471</v>
      </c>
      <c r="C46" s="9"/>
      <c r="D46" s="7"/>
      <c r="E46" s="8">
        <f>D46*D56</f>
        <v>0</v>
      </c>
      <c r="G46" s="1">
        <v>1</v>
      </c>
      <c r="H46" s="8">
        <f>G46*G56</f>
        <v>18.666666666666668</v>
      </c>
      <c r="I46" s="7"/>
      <c r="J46" s="7"/>
      <c r="K46" s="8">
        <f>J46*J56</f>
        <v>0</v>
      </c>
      <c r="L46" s="7"/>
      <c r="M46" s="7"/>
      <c r="N46" s="8">
        <f>M46*M56</f>
        <v>0</v>
      </c>
      <c r="O46" s="6">
        <v>84.80861244019138</v>
      </c>
    </row>
    <row r="47" spans="1:19" ht="14.25">
      <c r="A47" s="5" t="s">
        <v>84</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85</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86</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87</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88</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116</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138</v>
      </c>
      <c r="B53" s="6">
        <f t="shared" si="1"/>
        <v>0</v>
      </c>
      <c r="C53" s="9"/>
      <c r="D53" s="7"/>
      <c r="E53" s="8">
        <f>D53*D56</f>
        <v>0</v>
      </c>
      <c r="G53" s="1"/>
      <c r="H53" s="8">
        <f>G53*G56</f>
        <v>0</v>
      </c>
      <c r="I53" s="9"/>
      <c r="J53" s="7"/>
      <c r="K53" s="8">
        <f>J53*J56</f>
        <v>0</v>
      </c>
      <c r="L53" s="9"/>
      <c r="M53" s="7"/>
      <c r="N53" s="8">
        <f>M53*M56</f>
        <v>0</v>
      </c>
      <c r="O53" s="6">
        <v>0</v>
      </c>
    </row>
    <row r="54" spans="1:15" ht="14.25">
      <c r="A54" s="5" t="s">
        <v>117</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118</v>
      </c>
      <c r="B55" s="16">
        <f>SUM(B4:B54)</f>
        <v>2542.5828503835573</v>
      </c>
      <c r="C55" s="9"/>
      <c r="D55" s="1">
        <f>SUM(D3:D54)</f>
        <v>21</v>
      </c>
      <c r="E55" s="8">
        <f>SUM(E58:E60)</f>
        <v>280</v>
      </c>
      <c r="F55" s="1"/>
      <c r="G55" s="1">
        <f>SUM(G3:G54)</f>
        <v>15</v>
      </c>
      <c r="H55" s="8">
        <f>SUM(H58:H60)</f>
        <v>280</v>
      </c>
      <c r="I55" s="1"/>
      <c r="J55" s="1">
        <f>SUM(J3:J54)</f>
        <v>15</v>
      </c>
      <c r="K55" s="8">
        <f>SUM(K58:K60)</f>
        <v>280</v>
      </c>
      <c r="L55" s="1"/>
      <c r="M55" s="1">
        <f>SUM(M3:M54)</f>
        <v>16</v>
      </c>
      <c r="N55" s="8">
        <f>SUM(N58:N60)</f>
        <v>280</v>
      </c>
      <c r="O55" s="14">
        <f>SUM(O4:O54)</f>
        <v>2587.582850383558</v>
      </c>
      <c r="P55" s="14">
        <v>715</v>
      </c>
    </row>
    <row r="56" spans="1:14" ht="14.25">
      <c r="A56" s="1" t="s">
        <v>89</v>
      </c>
      <c r="C56" s="1"/>
      <c r="D56" s="15">
        <f>IF(D55=0,0,E55/D55)</f>
        <v>13.333333333333334</v>
      </c>
      <c r="E56" s="11"/>
      <c r="F56" s="1"/>
      <c r="G56" s="15">
        <f>IF(G55=0,0,H55/G55)</f>
        <v>18.666666666666668</v>
      </c>
      <c r="H56" s="11"/>
      <c r="I56" s="1"/>
      <c r="J56" s="15">
        <f>IF(J55=0,0,K55/J55)</f>
        <v>18.666666666666668</v>
      </c>
      <c r="K56" s="11"/>
      <c r="L56" s="1"/>
      <c r="M56" s="15">
        <f>IF(M55=0,0,N55/M55)</f>
        <v>17.5</v>
      </c>
      <c r="N56" s="11"/>
    </row>
    <row r="57" spans="3:16" ht="14.25" customHeight="1" thickBot="1">
      <c r="C57" s="1">
        <f>SUM(C4:C55)</f>
        <v>75</v>
      </c>
      <c r="D57" s="1"/>
      <c r="E57" s="11"/>
      <c r="F57" s="1">
        <f>SUM(F3:F55)</f>
        <v>600</v>
      </c>
      <c r="G57" s="1"/>
      <c r="H57" s="11"/>
      <c r="I57" s="1">
        <f>SUM(I3:I54)</f>
        <v>0</v>
      </c>
      <c r="J57" s="1"/>
      <c r="K57" s="11"/>
      <c r="L57" s="1">
        <f>SUM(L4:L54)</f>
        <v>400</v>
      </c>
      <c r="M57" s="1"/>
      <c r="N57" s="11"/>
      <c r="P57" s="29"/>
    </row>
    <row r="58" spans="3:16" ht="14.25">
      <c r="C58" s="30" t="s">
        <v>119</v>
      </c>
      <c r="D58" s="31"/>
      <c r="E58" s="12">
        <v>270</v>
      </c>
      <c r="F58" s="30" t="s">
        <v>119</v>
      </c>
      <c r="G58" s="31"/>
      <c r="H58" s="12">
        <v>270</v>
      </c>
      <c r="I58" s="30" t="s">
        <v>119</v>
      </c>
      <c r="J58" s="31"/>
      <c r="K58" s="12">
        <v>270</v>
      </c>
      <c r="L58" s="30" t="s">
        <v>119</v>
      </c>
      <c r="M58" s="31"/>
      <c r="N58" s="12">
        <v>270</v>
      </c>
      <c r="P58" s="29"/>
    </row>
    <row r="59" spans="3:16" ht="14.25">
      <c r="C59" s="32" t="s">
        <v>90</v>
      </c>
      <c r="D59" s="33"/>
      <c r="E59" s="8"/>
      <c r="F59" s="32" t="s">
        <v>90</v>
      </c>
      <c r="G59" s="33"/>
      <c r="H59" s="8"/>
      <c r="I59" s="32" t="s">
        <v>90</v>
      </c>
      <c r="J59" s="33"/>
      <c r="K59" s="8"/>
      <c r="L59" s="32" t="s">
        <v>90</v>
      </c>
      <c r="M59" s="33"/>
      <c r="N59" s="8"/>
      <c r="P59" s="29"/>
    </row>
    <row r="60" spans="3:16" ht="15" thickBot="1">
      <c r="C60" s="34" t="s">
        <v>120</v>
      </c>
      <c r="D60" s="35"/>
      <c r="E60" s="13">
        <v>10</v>
      </c>
      <c r="F60" s="34" t="s">
        <v>120</v>
      </c>
      <c r="G60" s="35"/>
      <c r="H60" s="13">
        <v>10</v>
      </c>
      <c r="I60" s="34" t="s">
        <v>120</v>
      </c>
      <c r="J60" s="35"/>
      <c r="K60" s="13">
        <v>10</v>
      </c>
      <c r="L60" s="34" t="s">
        <v>120</v>
      </c>
      <c r="M60" s="35"/>
      <c r="N60" s="13">
        <v>10</v>
      </c>
      <c r="P60" s="29"/>
    </row>
    <row r="61" spans="2:16" ht="14.25" customHeight="1" thickBot="1">
      <c r="B61" s="18"/>
      <c r="C61" s="1"/>
      <c r="D61" s="1"/>
      <c r="E61" s="11"/>
      <c r="F61" s="1"/>
      <c r="G61" s="1"/>
      <c r="H61" s="11"/>
      <c r="I61" s="1"/>
      <c r="J61" s="1"/>
      <c r="K61" s="11"/>
      <c r="L61" s="1"/>
      <c r="M61" s="1"/>
      <c r="N61" s="11"/>
      <c r="P61" s="29"/>
    </row>
    <row r="62" spans="3:16" ht="14.25">
      <c r="C62" s="36" t="s">
        <v>139</v>
      </c>
      <c r="D62" s="37"/>
      <c r="E62" s="38"/>
      <c r="F62" s="36" t="s">
        <v>142</v>
      </c>
      <c r="G62" s="37"/>
      <c r="H62" s="38"/>
      <c r="I62" s="36" t="s">
        <v>143</v>
      </c>
      <c r="J62" s="37"/>
      <c r="K62" s="38"/>
      <c r="L62" s="36" t="s">
        <v>144</v>
      </c>
      <c r="M62" s="37"/>
      <c r="N62" s="38"/>
      <c r="P62" s="29"/>
    </row>
    <row r="63" spans="3:16" ht="14.25">
      <c r="C63" s="39"/>
      <c r="D63" s="40"/>
      <c r="E63" s="41"/>
      <c r="F63" s="39"/>
      <c r="G63" s="40"/>
      <c r="H63" s="41"/>
      <c r="I63" s="39"/>
      <c r="J63" s="40"/>
      <c r="K63" s="41"/>
      <c r="L63" s="39"/>
      <c r="M63" s="40"/>
      <c r="N63" s="41"/>
      <c r="P63" s="29"/>
    </row>
    <row r="64" spans="3:16" ht="14.25">
      <c r="C64" s="39"/>
      <c r="D64" s="40"/>
      <c r="E64" s="41"/>
      <c r="F64" s="39"/>
      <c r="G64" s="40"/>
      <c r="H64" s="41"/>
      <c r="I64" s="39"/>
      <c r="J64" s="40"/>
      <c r="K64" s="41"/>
      <c r="L64" s="39"/>
      <c r="M64" s="40"/>
      <c r="N64" s="41"/>
      <c r="P64" s="29"/>
    </row>
    <row r="65" spans="3:16" ht="14.25">
      <c r="C65" s="39"/>
      <c r="D65" s="40"/>
      <c r="E65" s="41"/>
      <c r="F65" s="39"/>
      <c r="G65" s="40"/>
      <c r="H65" s="41"/>
      <c r="I65" s="39"/>
      <c r="J65" s="40"/>
      <c r="K65" s="41"/>
      <c r="L65" s="39"/>
      <c r="M65" s="40"/>
      <c r="N65" s="41"/>
      <c r="P65" s="29"/>
    </row>
    <row r="66" spans="3:16" ht="203.25" customHeight="1">
      <c r="C66" s="39"/>
      <c r="D66" s="40"/>
      <c r="E66" s="41"/>
      <c r="F66" s="39"/>
      <c r="G66" s="40"/>
      <c r="H66" s="41"/>
      <c r="I66" s="39"/>
      <c r="J66" s="40"/>
      <c r="K66" s="41"/>
      <c r="L66" s="39"/>
      <c r="M66" s="40"/>
      <c r="N66" s="41"/>
      <c r="P66" s="29"/>
    </row>
    <row r="67" spans="3:14" ht="70.5" customHeight="1" thickBot="1">
      <c r="C67" s="42"/>
      <c r="D67" s="43"/>
      <c r="E67" s="44"/>
      <c r="F67" s="42"/>
      <c r="G67" s="43"/>
      <c r="H67" s="44"/>
      <c r="I67" s="42"/>
      <c r="J67" s="43"/>
      <c r="K67" s="44"/>
      <c r="L67" s="42"/>
      <c r="M67" s="43"/>
      <c r="N67" s="44"/>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68"/>
  <sheetViews>
    <sheetView workbookViewId="0" topLeftCell="A7">
      <selection activeCell="D23" sqref="D23"/>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25" t="s">
        <v>146</v>
      </c>
      <c r="C1" s="26">
        <v>39851</v>
      </c>
      <c r="D1" s="27"/>
      <c r="E1" s="28"/>
      <c r="F1" s="26">
        <v>39858</v>
      </c>
      <c r="G1" s="27"/>
      <c r="H1" s="28"/>
      <c r="I1" s="26">
        <v>39865</v>
      </c>
      <c r="J1" s="27"/>
      <c r="K1" s="28"/>
      <c r="L1" s="26">
        <v>39872</v>
      </c>
      <c r="M1" s="27"/>
      <c r="N1" s="28"/>
      <c r="O1" s="22" t="s">
        <v>147</v>
      </c>
      <c r="P1" s="21" t="s">
        <v>63</v>
      </c>
    </row>
    <row r="2" spans="1:16" ht="14.25">
      <c r="A2" s="21"/>
      <c r="B2" s="25"/>
      <c r="C2" s="4" t="s">
        <v>2</v>
      </c>
      <c r="D2" s="2" t="s">
        <v>3</v>
      </c>
      <c r="E2" s="3" t="s">
        <v>4</v>
      </c>
      <c r="F2" s="4" t="s">
        <v>2</v>
      </c>
      <c r="G2" s="2" t="s">
        <v>3</v>
      </c>
      <c r="H2" s="3" t="s">
        <v>4</v>
      </c>
      <c r="I2" s="4" t="s">
        <v>2</v>
      </c>
      <c r="J2" s="2" t="s">
        <v>3</v>
      </c>
      <c r="K2" s="3" t="s">
        <v>4</v>
      </c>
      <c r="L2" s="4" t="s">
        <v>2</v>
      </c>
      <c r="M2" s="2" t="s">
        <v>3</v>
      </c>
      <c r="N2" s="3" t="s">
        <v>4</v>
      </c>
      <c r="O2" s="22"/>
      <c r="P2" s="21"/>
    </row>
    <row r="3" spans="1:15" ht="14.25">
      <c r="A3" s="5" t="s">
        <v>64</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148</v>
      </c>
      <c r="B5" s="6">
        <f t="shared" si="0"/>
        <v>-3.5930744435258433</v>
      </c>
      <c r="C5" s="9"/>
      <c r="D5" s="7">
        <v>1</v>
      </c>
      <c r="E5" s="8">
        <f>D5*D56</f>
        <v>14</v>
      </c>
      <c r="G5" s="1">
        <v>1</v>
      </c>
      <c r="H5" s="8">
        <f>G5*G56</f>
        <v>16.470588235294116</v>
      </c>
      <c r="I5" s="9"/>
      <c r="J5" s="7">
        <v>1</v>
      </c>
      <c r="K5" s="8">
        <f>J5*J56</f>
        <v>14</v>
      </c>
      <c r="L5" s="9"/>
      <c r="M5" s="7">
        <v>1</v>
      </c>
      <c r="N5" s="8">
        <f>M5*M56</f>
        <v>18.666666666666668</v>
      </c>
      <c r="O5" s="6">
        <v>59.544180458434944</v>
      </c>
    </row>
    <row r="6" spans="1:15" ht="14.25">
      <c r="A6" s="5" t="s">
        <v>149</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150</v>
      </c>
      <c r="B7" s="6">
        <f t="shared" si="0"/>
        <v>-42.71575057702051</v>
      </c>
      <c r="C7" s="9">
        <v>12</v>
      </c>
      <c r="D7" s="7">
        <v>1</v>
      </c>
      <c r="E7" s="8">
        <f>D7*D56</f>
        <v>14</v>
      </c>
      <c r="G7" s="1">
        <v>1</v>
      </c>
      <c r="H7" s="8">
        <f>G7*G56</f>
        <v>16.470588235294116</v>
      </c>
      <c r="I7" s="9"/>
      <c r="J7" s="7"/>
      <c r="K7" s="8">
        <f>J7*J56</f>
        <v>0</v>
      </c>
      <c r="L7" s="9"/>
      <c r="M7" s="7">
        <v>1</v>
      </c>
      <c r="N7" s="8">
        <f>M7*M56</f>
        <v>18.666666666666668</v>
      </c>
      <c r="O7" s="6">
        <v>-5.5784956750597186</v>
      </c>
    </row>
    <row r="8" spans="1:15" ht="14.25">
      <c r="A8" s="5" t="s">
        <v>151</v>
      </c>
      <c r="B8" s="6">
        <f t="shared" si="0"/>
        <v>78.69347738112383</v>
      </c>
      <c r="C8" s="9"/>
      <c r="D8" s="7">
        <v>1</v>
      </c>
      <c r="E8" s="8">
        <f>D8*D56</f>
        <v>14</v>
      </c>
      <c r="G8" s="1">
        <v>1</v>
      </c>
      <c r="H8" s="8">
        <f>G8*G56</f>
        <v>16.470588235294116</v>
      </c>
      <c r="I8" s="9">
        <v>100</v>
      </c>
      <c r="J8" s="7">
        <v>1</v>
      </c>
      <c r="K8" s="8">
        <f>J8*J56</f>
        <v>14</v>
      </c>
      <c r="L8" s="9"/>
      <c r="M8" s="7">
        <v>1</v>
      </c>
      <c r="N8" s="8">
        <f>M8*M56</f>
        <v>18.666666666666668</v>
      </c>
      <c r="O8" s="6">
        <v>41.830732283084615</v>
      </c>
    </row>
    <row r="9" spans="1:15" ht="14.25">
      <c r="A9" s="5" t="s">
        <v>152</v>
      </c>
      <c r="B9" s="6">
        <f t="shared" si="0"/>
        <v>-3.019197380437703</v>
      </c>
      <c r="C9" s="9"/>
      <c r="D9" s="7"/>
      <c r="E9" s="8">
        <f>D9*D56</f>
        <v>0</v>
      </c>
      <c r="G9" s="1"/>
      <c r="H9" s="8">
        <f>G9*G56</f>
        <v>0</v>
      </c>
      <c r="I9" s="9"/>
      <c r="J9" s="7"/>
      <c r="K9" s="8">
        <f>J9*J56</f>
        <v>0</v>
      </c>
      <c r="L9" s="9"/>
      <c r="M9" s="7"/>
      <c r="N9" s="8">
        <f>M9*M56</f>
        <v>0</v>
      </c>
      <c r="O9" s="6">
        <v>-3.019197380437703</v>
      </c>
    </row>
    <row r="10" spans="1:15" ht="14.25">
      <c r="A10" s="5" t="s">
        <v>153</v>
      </c>
      <c r="B10" s="6">
        <f t="shared" si="0"/>
        <v>16.71613918155849</v>
      </c>
      <c r="C10" s="9"/>
      <c r="D10" s="7">
        <v>1</v>
      </c>
      <c r="E10" s="8">
        <f>D10*D56</f>
        <v>14</v>
      </c>
      <c r="G10" s="1"/>
      <c r="H10" s="8">
        <f>G10*G56</f>
        <v>0</v>
      </c>
      <c r="I10" s="9"/>
      <c r="J10" s="7">
        <v>1</v>
      </c>
      <c r="K10" s="8">
        <f>J10*J56</f>
        <v>14</v>
      </c>
      <c r="L10" s="9"/>
      <c r="M10" s="7"/>
      <c r="N10" s="8">
        <f>M10*M56</f>
        <v>0</v>
      </c>
      <c r="O10" s="6">
        <v>44.71613918155849</v>
      </c>
    </row>
    <row r="11" spans="1:15" ht="14.25">
      <c r="A11" s="5" t="s">
        <v>154</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68</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69</v>
      </c>
      <c r="B13" s="6">
        <f t="shared" si="0"/>
        <v>-63.87715318977799</v>
      </c>
      <c r="C13" s="9"/>
      <c r="D13" s="7"/>
      <c r="E13" s="8">
        <f>D13*D56</f>
        <v>0</v>
      </c>
      <c r="G13" s="1"/>
      <c r="H13" s="8">
        <f>G13*G56</f>
        <v>0</v>
      </c>
      <c r="I13" s="9">
        <v>-32</v>
      </c>
      <c r="J13" s="7">
        <v>1</v>
      </c>
      <c r="K13" s="8">
        <f>J13*J56</f>
        <v>14</v>
      </c>
      <c r="L13" s="9"/>
      <c r="M13" s="7"/>
      <c r="N13" s="8">
        <f>M13*M56</f>
        <v>0</v>
      </c>
      <c r="O13" s="6">
        <v>-17.877153189777992</v>
      </c>
    </row>
    <row r="14" spans="1:15" ht="14.25">
      <c r="A14" s="5" t="s">
        <v>70</v>
      </c>
      <c r="B14" s="6">
        <f t="shared" si="0"/>
        <v>140.11548127223068</v>
      </c>
      <c r="C14" s="9"/>
      <c r="D14" s="7"/>
      <c r="E14" s="8">
        <f>D14*D56</f>
        <v>0</v>
      </c>
      <c r="G14" s="1"/>
      <c r="H14" s="8">
        <f>G14*G56</f>
        <v>0</v>
      </c>
      <c r="I14" s="9"/>
      <c r="J14" s="7"/>
      <c r="K14" s="8">
        <f>J14*J56</f>
        <v>0</v>
      </c>
      <c r="L14" s="9"/>
      <c r="M14" s="7"/>
      <c r="N14" s="8">
        <f>M14*M56</f>
        <v>0</v>
      </c>
      <c r="O14" s="6">
        <v>140.11548127223068</v>
      </c>
    </row>
    <row r="15" spans="1:15" ht="14.25">
      <c r="A15" s="5" t="s">
        <v>71</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72</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73</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74</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75</v>
      </c>
      <c r="B19" s="6">
        <f t="shared" si="0"/>
        <v>21.22124060398029</v>
      </c>
      <c r="C19" s="9"/>
      <c r="D19" s="7"/>
      <c r="E19" s="8">
        <f>D19*D56</f>
        <v>0</v>
      </c>
      <c r="G19" s="1">
        <v>1</v>
      </c>
      <c r="H19" s="8">
        <f>G19*G56</f>
        <v>16.470588235294116</v>
      </c>
      <c r="I19" s="9"/>
      <c r="J19" s="7"/>
      <c r="K19" s="8">
        <f>J19*J56</f>
        <v>0</v>
      </c>
      <c r="L19" s="9"/>
      <c r="M19" s="7"/>
      <c r="N19" s="8">
        <f>M19*M56</f>
        <v>0</v>
      </c>
      <c r="O19" s="6">
        <v>37.69182883927441</v>
      </c>
    </row>
    <row r="20" spans="1:15" ht="14.25">
      <c r="A20" s="5" t="s">
        <v>76</v>
      </c>
      <c r="B20" s="6">
        <f t="shared" si="0"/>
        <v>108.00046904895981</v>
      </c>
      <c r="C20" s="9"/>
      <c r="D20" s="7"/>
      <c r="E20" s="8">
        <f>D20*D56</f>
        <v>0</v>
      </c>
      <c r="G20" s="1"/>
      <c r="H20" s="8">
        <f>G20*G56</f>
        <v>0</v>
      </c>
      <c r="I20" s="9"/>
      <c r="J20" s="7"/>
      <c r="K20" s="8">
        <f>J20*J56</f>
        <v>0</v>
      </c>
      <c r="L20" s="9"/>
      <c r="M20" s="7">
        <v>1</v>
      </c>
      <c r="N20" s="8">
        <f>M20*M56</f>
        <v>18.666666666666668</v>
      </c>
      <c r="O20" s="6">
        <v>126.66713571562649</v>
      </c>
    </row>
    <row r="21" spans="1:15" ht="14.25">
      <c r="A21" s="5" t="s">
        <v>77</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78</v>
      </c>
      <c r="B22" s="6">
        <f t="shared" si="0"/>
        <v>45.62835721716924</v>
      </c>
      <c r="C22" s="9">
        <v>-38</v>
      </c>
      <c r="D22" s="7">
        <v>1</v>
      </c>
      <c r="E22" s="8">
        <f>D22*D56</f>
        <v>14</v>
      </c>
      <c r="G22" s="1">
        <v>1</v>
      </c>
      <c r="H22" s="8">
        <f>G22*G56</f>
        <v>16.470588235294116</v>
      </c>
      <c r="I22" s="9">
        <v>100</v>
      </c>
      <c r="J22" s="7">
        <v>1</v>
      </c>
      <c r="K22" s="8">
        <f>J22*J56</f>
        <v>14</v>
      </c>
      <c r="L22" s="9"/>
      <c r="M22" s="7">
        <v>1</v>
      </c>
      <c r="N22" s="8">
        <f>M22*M56</f>
        <v>18.666666666666668</v>
      </c>
      <c r="O22" s="6">
        <v>46.765612119130026</v>
      </c>
    </row>
    <row r="23" spans="1:15" ht="14.25">
      <c r="A23" s="5" t="s">
        <v>155</v>
      </c>
      <c r="B23" s="6">
        <f t="shared" si="0"/>
        <v>73.5476576533485</v>
      </c>
      <c r="C23" s="9">
        <v>347</v>
      </c>
      <c r="D23" s="7">
        <v>1</v>
      </c>
      <c r="E23" s="8">
        <f>D23*D56</f>
        <v>14</v>
      </c>
      <c r="G23" s="1">
        <v>1</v>
      </c>
      <c r="H23" s="8">
        <f>G23*G56</f>
        <v>16.470588235294116</v>
      </c>
      <c r="I23" s="9">
        <v>-708</v>
      </c>
      <c r="J23" s="7">
        <v>1</v>
      </c>
      <c r="K23" s="8">
        <f>J23*J56</f>
        <v>14</v>
      </c>
      <c r="L23" s="9"/>
      <c r="M23" s="7">
        <v>1</v>
      </c>
      <c r="N23" s="8">
        <f>M23*M56</f>
        <v>18.666666666666668</v>
      </c>
      <c r="O23" s="6">
        <v>497.6849125553093</v>
      </c>
    </row>
    <row r="24" spans="1:15" ht="14.25">
      <c r="A24" s="5" t="s">
        <v>156</v>
      </c>
      <c r="B24" s="6">
        <f t="shared" si="0"/>
        <v>11.19939925571505</v>
      </c>
      <c r="C24" s="9"/>
      <c r="D24" s="7">
        <v>1</v>
      </c>
      <c r="E24" s="8">
        <f>D24*D56</f>
        <v>14</v>
      </c>
      <c r="G24" s="1"/>
      <c r="H24" s="8">
        <f>G24*G56</f>
        <v>0</v>
      </c>
      <c r="I24" s="9"/>
      <c r="J24" s="7">
        <v>1</v>
      </c>
      <c r="K24" s="8">
        <f>J24*J56</f>
        <v>14</v>
      </c>
      <c r="L24" s="9"/>
      <c r="M24" s="7"/>
      <c r="N24" s="8">
        <f>M24*M56</f>
        <v>0</v>
      </c>
      <c r="O24" s="6">
        <v>39.19939925571505</v>
      </c>
    </row>
    <row r="25" spans="1:15" ht="14.25">
      <c r="A25" s="5" t="s">
        <v>103</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104</v>
      </c>
      <c r="B26" s="6">
        <f t="shared" si="0"/>
        <v>-43.82510444031671</v>
      </c>
      <c r="C26" s="9">
        <v>129</v>
      </c>
      <c r="D26" s="7">
        <v>1</v>
      </c>
      <c r="E26" s="8">
        <f>D26*D56</f>
        <v>14</v>
      </c>
      <c r="G26" s="1"/>
      <c r="H26" s="8">
        <f>G26*G56</f>
        <v>0</v>
      </c>
      <c r="I26" s="9"/>
      <c r="J26" s="7"/>
      <c r="K26" s="8">
        <f>J26*J56</f>
        <v>0</v>
      </c>
      <c r="L26" s="9"/>
      <c r="M26" s="7">
        <v>1</v>
      </c>
      <c r="N26" s="8">
        <f>M26*M56</f>
        <v>18.666666666666668</v>
      </c>
      <c r="O26" s="6">
        <v>-140.15843777365004</v>
      </c>
    </row>
    <row r="27" spans="1:15" ht="14.25">
      <c r="A27" s="5" t="s">
        <v>105</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136</v>
      </c>
      <c r="B28" s="6">
        <f t="shared" si="0"/>
        <v>45.93939393939395</v>
      </c>
      <c r="C28" s="9"/>
      <c r="D28" s="7">
        <v>1</v>
      </c>
      <c r="E28" s="8">
        <f>D28*D56</f>
        <v>14</v>
      </c>
      <c r="G28" s="1"/>
      <c r="H28" s="8">
        <f>G28*G56</f>
        <v>0</v>
      </c>
      <c r="I28" s="9"/>
      <c r="J28" s="7">
        <v>1</v>
      </c>
      <c r="K28" s="8">
        <f>J28*J56</f>
        <v>14</v>
      </c>
      <c r="L28" s="9"/>
      <c r="M28" s="7"/>
      <c r="N28" s="8">
        <f>M28*M56</f>
        <v>0</v>
      </c>
      <c r="O28" s="6">
        <v>73.93939393939395</v>
      </c>
    </row>
    <row r="29" spans="1:15" ht="14.25">
      <c r="A29" s="5" t="s">
        <v>106</v>
      </c>
      <c r="B29" s="6">
        <f t="shared" si="0"/>
        <v>-48.771736654082545</v>
      </c>
      <c r="C29" s="9">
        <v>28</v>
      </c>
      <c r="D29" s="7">
        <v>1</v>
      </c>
      <c r="E29" s="8">
        <f>D29*D56</f>
        <v>14</v>
      </c>
      <c r="G29" s="1"/>
      <c r="H29" s="8">
        <f>G29*G56</f>
        <v>0</v>
      </c>
      <c r="I29" s="9">
        <v>-64</v>
      </c>
      <c r="J29" s="7">
        <v>1</v>
      </c>
      <c r="K29" s="8">
        <f>J29*J56</f>
        <v>14</v>
      </c>
      <c r="L29" s="9"/>
      <c r="M29" s="7"/>
      <c r="N29" s="8">
        <f>M29*M56</f>
        <v>0</v>
      </c>
      <c r="O29" s="6">
        <v>15.228263345917455</v>
      </c>
    </row>
    <row r="30" spans="1:15" ht="14.25">
      <c r="A30" s="5" t="s">
        <v>107</v>
      </c>
      <c r="B30" s="6">
        <f t="shared" si="0"/>
        <v>103.52630869453046</v>
      </c>
      <c r="C30" s="9"/>
      <c r="D30" s="7"/>
      <c r="E30" s="8">
        <f>D30*D56</f>
        <v>0</v>
      </c>
      <c r="G30" s="1">
        <v>1</v>
      </c>
      <c r="H30" s="8">
        <f>G30*G56</f>
        <v>16.470588235294116</v>
      </c>
      <c r="I30" s="9"/>
      <c r="J30" s="7"/>
      <c r="K30" s="8">
        <f>J30*J56</f>
        <v>0</v>
      </c>
      <c r="L30" s="9"/>
      <c r="M30" s="7"/>
      <c r="N30" s="8">
        <f>M30*M56</f>
        <v>0</v>
      </c>
      <c r="O30" s="6">
        <v>119.99689692982457</v>
      </c>
    </row>
    <row r="31" spans="1:15" ht="14.25">
      <c r="A31" s="5" t="s">
        <v>108</v>
      </c>
      <c r="B31" s="6">
        <f t="shared" si="0"/>
        <v>-7.601265420335544</v>
      </c>
      <c r="C31" s="9"/>
      <c r="D31" s="7">
        <v>1</v>
      </c>
      <c r="E31" s="8">
        <f>D31*D56</f>
        <v>14</v>
      </c>
      <c r="G31" s="1">
        <v>1</v>
      </c>
      <c r="H31" s="8">
        <f>G31*G56</f>
        <v>16.470588235294116</v>
      </c>
      <c r="I31" s="9"/>
      <c r="J31" s="7">
        <v>1</v>
      </c>
      <c r="K31" s="8">
        <f>J31*J56</f>
        <v>14</v>
      </c>
      <c r="L31" s="9"/>
      <c r="M31" s="7">
        <v>1</v>
      </c>
      <c r="N31" s="8">
        <f>M31*M56</f>
        <v>18.666666666666668</v>
      </c>
      <c r="O31" s="6">
        <v>55.53598948162524</v>
      </c>
    </row>
    <row r="32" spans="1:15" ht="14.25">
      <c r="A32" s="5" t="s">
        <v>109</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157</v>
      </c>
      <c r="B33" s="6">
        <f t="shared" si="0"/>
        <v>-21.8</v>
      </c>
      <c r="C33" s="9"/>
      <c r="D33" s="7"/>
      <c r="E33" s="8">
        <f>D33*D56</f>
        <v>0</v>
      </c>
      <c r="G33" s="1"/>
      <c r="H33" s="8">
        <f>G33*G56</f>
        <v>0</v>
      </c>
      <c r="I33" s="9"/>
      <c r="J33" s="7"/>
      <c r="K33" s="8">
        <f>J33*J56</f>
        <v>0</v>
      </c>
      <c r="L33" s="9"/>
      <c r="M33" s="7"/>
      <c r="N33" s="8">
        <f>M33*M56</f>
        <v>0</v>
      </c>
      <c r="O33" s="6">
        <v>-21.8</v>
      </c>
      <c r="P33"/>
    </row>
    <row r="34" spans="1:15" ht="14.25">
      <c r="A34" s="5" t="s">
        <v>158</v>
      </c>
      <c r="B34" s="6">
        <f t="shared" si="0"/>
        <v>-9.890377489153892</v>
      </c>
      <c r="C34" s="9">
        <v>62</v>
      </c>
      <c r="D34" s="7">
        <v>1</v>
      </c>
      <c r="E34" s="8">
        <f>D34*D56</f>
        <v>14</v>
      </c>
      <c r="G34" s="1">
        <v>1</v>
      </c>
      <c r="H34" s="8">
        <f>G34*G56</f>
        <v>16.470588235294116</v>
      </c>
      <c r="I34" s="9"/>
      <c r="J34" s="7">
        <v>1</v>
      </c>
      <c r="K34" s="8">
        <f>J34*J56</f>
        <v>14</v>
      </c>
      <c r="L34" s="9"/>
      <c r="M34" s="7">
        <v>1</v>
      </c>
      <c r="N34" s="8">
        <f>M34*M56</f>
        <v>18.666666666666668</v>
      </c>
      <c r="O34" s="6">
        <v>-8.753122587193108</v>
      </c>
    </row>
    <row r="35" spans="1:15" ht="14.25">
      <c r="A35" s="5" t="s">
        <v>111</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159</v>
      </c>
      <c r="B36" s="6">
        <f t="shared" si="1"/>
        <v>47.16709924660525</v>
      </c>
      <c r="C36" s="9"/>
      <c r="D36" s="7">
        <v>1</v>
      </c>
      <c r="E36" s="8">
        <f>D36*D56</f>
        <v>14</v>
      </c>
      <c r="G36" s="1">
        <v>1</v>
      </c>
      <c r="H36" s="8">
        <f>G36*G56</f>
        <v>16.470588235294116</v>
      </c>
      <c r="I36" s="9"/>
      <c r="J36" s="7">
        <v>1</v>
      </c>
      <c r="K36" s="8">
        <f>J36*J56</f>
        <v>14</v>
      </c>
      <c r="L36" s="9"/>
      <c r="M36" s="7"/>
      <c r="N36" s="8">
        <f>M36*M56</f>
        <v>0</v>
      </c>
      <c r="O36" s="6">
        <v>91.63768748189936</v>
      </c>
    </row>
    <row r="37" spans="1:15" ht="14.25">
      <c r="A37" s="5" t="s">
        <v>160</v>
      </c>
      <c r="B37" s="6">
        <f t="shared" si="1"/>
        <v>67.33333333333333</v>
      </c>
      <c r="C37" s="9"/>
      <c r="D37" s="7"/>
      <c r="E37" s="8">
        <f>D37*D56</f>
        <v>0</v>
      </c>
      <c r="G37" s="1"/>
      <c r="H37" s="8">
        <f>G37*G56</f>
        <v>0</v>
      </c>
      <c r="I37" s="9"/>
      <c r="J37" s="7">
        <v>1</v>
      </c>
      <c r="K37" s="8">
        <f>J37*J56</f>
        <v>14</v>
      </c>
      <c r="L37" s="9"/>
      <c r="M37" s="7"/>
      <c r="N37" s="8">
        <f>M37*M56</f>
        <v>0</v>
      </c>
      <c r="O37" s="6">
        <v>81.33333333333333</v>
      </c>
    </row>
    <row r="38" spans="1:15" ht="14.25">
      <c r="A38" s="5" t="s">
        <v>112</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161</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113</v>
      </c>
      <c r="B40" s="6">
        <f t="shared" si="1"/>
        <v>84.14635726064459</v>
      </c>
      <c r="C40" s="9">
        <v>62</v>
      </c>
      <c r="D40" s="7">
        <v>1</v>
      </c>
      <c r="E40" s="8">
        <f>D40*D56</f>
        <v>14</v>
      </c>
      <c r="G40" s="1">
        <v>1</v>
      </c>
      <c r="H40" s="8">
        <f>G40*G56</f>
        <v>16.470588235294116</v>
      </c>
      <c r="I40" s="7">
        <v>-32</v>
      </c>
      <c r="J40" s="7">
        <v>1</v>
      </c>
      <c r="K40" s="8">
        <f>J40*J56</f>
        <v>14</v>
      </c>
      <c r="L40" s="7"/>
      <c r="M40" s="7">
        <v>1</v>
      </c>
      <c r="N40" s="8">
        <f>M40*M56</f>
        <v>18.666666666666668</v>
      </c>
      <c r="O40" s="6">
        <v>117.28361216260538</v>
      </c>
    </row>
    <row r="41" spans="1:15" ht="14.25">
      <c r="A41" s="5" t="s">
        <v>162</v>
      </c>
      <c r="B41" s="6">
        <f t="shared" si="1"/>
        <v>-142.85215848228736</v>
      </c>
      <c r="C41" s="9">
        <v>-71</v>
      </c>
      <c r="D41" s="7">
        <v>1</v>
      </c>
      <c r="E41" s="8">
        <f>D41*D56</f>
        <v>14</v>
      </c>
      <c r="G41" s="1">
        <v>1</v>
      </c>
      <c r="H41" s="8">
        <f>G41*G56</f>
        <v>16.470588235294116</v>
      </c>
      <c r="I41" s="7"/>
      <c r="J41" s="7">
        <v>1</v>
      </c>
      <c r="K41" s="8">
        <f>J41*J56</f>
        <v>14</v>
      </c>
      <c r="L41" s="7"/>
      <c r="M41" s="7">
        <v>1</v>
      </c>
      <c r="N41" s="8">
        <f>M41*M56</f>
        <v>18.666666666666668</v>
      </c>
      <c r="O41" s="6">
        <v>-8.714903580326592</v>
      </c>
    </row>
    <row r="42" spans="1:15" ht="14.25">
      <c r="A42" s="5" t="s">
        <v>114</v>
      </c>
      <c r="B42" s="6">
        <f t="shared" si="1"/>
        <v>30.370620579494307</v>
      </c>
      <c r="C42" s="9">
        <v>100</v>
      </c>
      <c r="D42" s="7">
        <v>1</v>
      </c>
      <c r="E42" s="8">
        <f>D42*D56</f>
        <v>14</v>
      </c>
      <c r="G42" s="1">
        <v>1</v>
      </c>
      <c r="H42" s="8">
        <f>G42*G56</f>
        <v>16.470588235294116</v>
      </c>
      <c r="I42" s="7"/>
      <c r="J42" s="7">
        <v>1</v>
      </c>
      <c r="K42" s="8">
        <f>J42*J56</f>
        <v>14</v>
      </c>
      <c r="L42" s="7"/>
      <c r="M42" s="7">
        <v>1</v>
      </c>
      <c r="N42" s="8">
        <f>M42*M56</f>
        <v>18.666666666666668</v>
      </c>
      <c r="O42" s="6">
        <v>-6.492124518544905</v>
      </c>
    </row>
    <row r="43" spans="1:15" ht="14.25">
      <c r="A43" s="5" t="s">
        <v>115</v>
      </c>
      <c r="B43" s="6">
        <f t="shared" si="1"/>
        <v>2.140680497450049</v>
      </c>
      <c r="C43" s="9">
        <v>107</v>
      </c>
      <c r="D43" s="7">
        <v>2</v>
      </c>
      <c r="E43" s="8">
        <f>D43*D56</f>
        <v>28</v>
      </c>
      <c r="F43">
        <v>100</v>
      </c>
      <c r="G43" s="1">
        <v>2</v>
      </c>
      <c r="H43" s="8">
        <f>G43*G56</f>
        <v>32.94117647058823</v>
      </c>
      <c r="I43" s="7"/>
      <c r="J43" s="7">
        <v>2</v>
      </c>
      <c r="K43" s="8">
        <f>J43*J56</f>
        <v>28</v>
      </c>
      <c r="L43" s="7"/>
      <c r="M43" s="7">
        <v>2</v>
      </c>
      <c r="N43" s="8">
        <f>M43*M56</f>
        <v>37.333333333333336</v>
      </c>
      <c r="O43" s="6">
        <v>-78.58480969862838</v>
      </c>
    </row>
    <row r="44" spans="1:15" ht="14.25">
      <c r="A44" s="5" t="s">
        <v>82</v>
      </c>
      <c r="B44" s="6">
        <f t="shared" si="1"/>
        <v>177.25396073013118</v>
      </c>
      <c r="C44" s="9"/>
      <c r="D44" s="7"/>
      <c r="E44" s="8">
        <f>D44*D56</f>
        <v>0</v>
      </c>
      <c r="G44" s="1">
        <v>1</v>
      </c>
      <c r="H44" s="8">
        <f>G44*G56</f>
        <v>16.470588235294116</v>
      </c>
      <c r="I44" s="7">
        <v>-32</v>
      </c>
      <c r="J44" s="7">
        <v>1</v>
      </c>
      <c r="K44" s="8">
        <f>J44*J56</f>
        <v>14</v>
      </c>
      <c r="L44" s="7"/>
      <c r="M44" s="7"/>
      <c r="N44" s="8">
        <f>M44*M56</f>
        <v>0</v>
      </c>
      <c r="O44" s="6">
        <v>239.7245489654253</v>
      </c>
    </row>
    <row r="45" spans="1:15" ht="14.25">
      <c r="A45" s="5" t="s">
        <v>163</v>
      </c>
      <c r="B45" s="6">
        <f t="shared" si="1"/>
        <v>-34.648144518400464</v>
      </c>
      <c r="C45" s="9">
        <v>-38</v>
      </c>
      <c r="D45" s="7">
        <v>1</v>
      </c>
      <c r="E45" s="8">
        <f>D45*D56</f>
        <v>14</v>
      </c>
      <c r="G45" s="1"/>
      <c r="H45" s="8">
        <f>G45*G56</f>
        <v>0</v>
      </c>
      <c r="I45" s="7">
        <v>-32</v>
      </c>
      <c r="J45" s="7"/>
      <c r="K45" s="8">
        <f>J45*J56</f>
        <v>0</v>
      </c>
      <c r="L45" s="7"/>
      <c r="M45" s="7"/>
      <c r="N45" s="8">
        <f>M45*M56</f>
        <v>0</v>
      </c>
      <c r="O45" s="6">
        <v>49.351855481599536</v>
      </c>
    </row>
    <row r="46" spans="1:15" ht="14.25">
      <c r="A46" s="5" t="s">
        <v>137</v>
      </c>
      <c r="B46" s="6">
        <f t="shared" si="1"/>
        <v>3.0046908715639233</v>
      </c>
      <c r="C46" s="9"/>
      <c r="D46" s="7">
        <v>1</v>
      </c>
      <c r="E46" s="8">
        <f>D46*D56</f>
        <v>14</v>
      </c>
      <c r="G46" s="1">
        <v>1</v>
      </c>
      <c r="H46" s="8">
        <f>G46*G56</f>
        <v>16.470588235294116</v>
      </c>
      <c r="I46" s="7"/>
      <c r="J46" s="7">
        <v>1</v>
      </c>
      <c r="K46" s="8">
        <f>J46*J56</f>
        <v>14</v>
      </c>
      <c r="L46" s="7"/>
      <c r="M46" s="7">
        <v>1</v>
      </c>
      <c r="N46" s="8">
        <f>M46*M56</f>
        <v>18.666666666666668</v>
      </c>
      <c r="O46" s="6">
        <v>66.14194577352471</v>
      </c>
    </row>
    <row r="47" spans="1:19" ht="14.25">
      <c r="A47" s="5" t="s">
        <v>164</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165</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166</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167</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88</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168</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169</v>
      </c>
      <c r="B53" s="6">
        <f t="shared" si="1"/>
        <v>0</v>
      </c>
      <c r="C53" s="9"/>
      <c r="D53" s="7"/>
      <c r="E53" s="8">
        <f>D53*D56</f>
        <v>0</v>
      </c>
      <c r="G53" s="1"/>
      <c r="H53" s="8">
        <f>G53*G56</f>
        <v>0</v>
      </c>
      <c r="I53" s="9"/>
      <c r="J53" s="7"/>
      <c r="K53" s="8">
        <f>J53*J56</f>
        <v>0</v>
      </c>
      <c r="L53" s="9"/>
      <c r="M53" s="7"/>
      <c r="N53" s="8">
        <f>M53*M56</f>
        <v>0</v>
      </c>
      <c r="O53" s="6">
        <v>0</v>
      </c>
    </row>
    <row r="54" spans="1:15" ht="14.25">
      <c r="A54" s="5" t="s">
        <v>170</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171</v>
      </c>
      <c r="B55" s="16">
        <f>SUM(B4:B54)</f>
        <v>1522.5828503835576</v>
      </c>
      <c r="C55" s="9"/>
      <c r="D55" s="1">
        <f>SUM(D3:D54)</f>
        <v>20</v>
      </c>
      <c r="E55" s="8">
        <f>SUM(E58:E60)</f>
        <v>280</v>
      </c>
      <c r="F55" s="1"/>
      <c r="G55" s="1">
        <f>SUM(G3:G54)</f>
        <v>17</v>
      </c>
      <c r="H55" s="8">
        <f>SUM(H58:H60)</f>
        <v>280</v>
      </c>
      <c r="I55" s="1"/>
      <c r="J55" s="1">
        <f>SUM(J3:J54)</f>
        <v>20</v>
      </c>
      <c r="K55" s="8">
        <f>SUM(K58:K60)</f>
        <v>280</v>
      </c>
      <c r="L55" s="1"/>
      <c r="M55" s="1">
        <f>SUM(M3:M54)</f>
        <v>15</v>
      </c>
      <c r="N55" s="8">
        <f>SUM(N58:N60)</f>
        <v>280</v>
      </c>
      <c r="O55" s="14">
        <f>SUM(O4:O54)</f>
        <v>2542.5828503835573</v>
      </c>
      <c r="P55" s="14">
        <v>715</v>
      </c>
    </row>
    <row r="56" spans="1:14" ht="14.25">
      <c r="A56" s="1" t="s">
        <v>172</v>
      </c>
      <c r="C56" s="1"/>
      <c r="D56" s="15">
        <f>IF(D55=0,0,E55/D55)</f>
        <v>14</v>
      </c>
      <c r="E56" s="11"/>
      <c r="F56" s="1"/>
      <c r="G56" s="15">
        <f>IF(G55=0,0,H55/G55)</f>
        <v>16.470588235294116</v>
      </c>
      <c r="H56" s="11"/>
      <c r="I56" s="1"/>
      <c r="J56" s="15">
        <f>IF(J55=0,0,K55/J55)</f>
        <v>14</v>
      </c>
      <c r="K56" s="11"/>
      <c r="L56" s="1"/>
      <c r="M56" s="15">
        <f>IF(M55=0,0,N55/M55)</f>
        <v>18.666666666666668</v>
      </c>
      <c r="N56" s="11"/>
    </row>
    <row r="57" spans="3:16" ht="14.25" customHeight="1" thickBot="1">
      <c r="C57" s="1">
        <f>SUM(C4:C55)</f>
        <v>700</v>
      </c>
      <c r="D57" s="1"/>
      <c r="E57" s="11"/>
      <c r="F57" s="1">
        <f>SUM(F3:F55)</f>
        <v>100</v>
      </c>
      <c r="G57" s="1"/>
      <c r="H57" s="11"/>
      <c r="I57" s="1">
        <f>SUM(I3:I54)</f>
        <v>-700</v>
      </c>
      <c r="J57" s="1"/>
      <c r="K57" s="11"/>
      <c r="L57" s="1">
        <f>SUM(L4:L54)</f>
        <v>0</v>
      </c>
      <c r="M57" s="1"/>
      <c r="N57" s="11"/>
      <c r="P57" s="29"/>
    </row>
    <row r="58" spans="3:16" ht="14.25">
      <c r="C58" s="30" t="s">
        <v>119</v>
      </c>
      <c r="D58" s="31"/>
      <c r="E58" s="12">
        <v>270</v>
      </c>
      <c r="F58" s="30" t="s">
        <v>119</v>
      </c>
      <c r="G58" s="31"/>
      <c r="H58" s="12">
        <v>270</v>
      </c>
      <c r="I58" s="30" t="s">
        <v>119</v>
      </c>
      <c r="J58" s="31"/>
      <c r="K58" s="12">
        <v>270</v>
      </c>
      <c r="L58" s="30" t="s">
        <v>119</v>
      </c>
      <c r="M58" s="31"/>
      <c r="N58" s="12">
        <v>270</v>
      </c>
      <c r="P58" s="29"/>
    </row>
    <row r="59" spans="3:16" ht="14.25">
      <c r="C59" s="32" t="s">
        <v>90</v>
      </c>
      <c r="D59" s="33"/>
      <c r="E59" s="8"/>
      <c r="F59" s="32" t="s">
        <v>90</v>
      </c>
      <c r="G59" s="33"/>
      <c r="H59" s="8"/>
      <c r="I59" s="32" t="s">
        <v>90</v>
      </c>
      <c r="J59" s="33"/>
      <c r="K59" s="8"/>
      <c r="L59" s="32" t="s">
        <v>90</v>
      </c>
      <c r="M59" s="33"/>
      <c r="N59" s="8"/>
      <c r="P59" s="29"/>
    </row>
    <row r="60" spans="3:16" ht="15" thickBot="1">
      <c r="C60" s="34" t="s">
        <v>173</v>
      </c>
      <c r="D60" s="35"/>
      <c r="E60" s="13">
        <v>10</v>
      </c>
      <c r="F60" s="34" t="s">
        <v>173</v>
      </c>
      <c r="G60" s="35"/>
      <c r="H60" s="13">
        <v>10</v>
      </c>
      <c r="I60" s="34" t="s">
        <v>173</v>
      </c>
      <c r="J60" s="35"/>
      <c r="K60" s="13">
        <v>10</v>
      </c>
      <c r="L60" s="34" t="s">
        <v>173</v>
      </c>
      <c r="M60" s="35"/>
      <c r="N60" s="13">
        <v>10</v>
      </c>
      <c r="P60" s="29"/>
    </row>
    <row r="61" spans="2:16" ht="14.25" customHeight="1" thickBot="1">
      <c r="B61" s="18"/>
      <c r="C61" s="1"/>
      <c r="D61" s="1"/>
      <c r="E61" s="11"/>
      <c r="F61" s="1"/>
      <c r="G61" s="1"/>
      <c r="H61" s="11"/>
      <c r="I61" s="1"/>
      <c r="J61" s="1"/>
      <c r="K61" s="11"/>
      <c r="L61" s="1"/>
      <c r="M61" s="1"/>
      <c r="N61" s="11"/>
      <c r="P61" s="29"/>
    </row>
    <row r="62" spans="3:16" ht="14.25">
      <c r="C62" s="36" t="s">
        <v>174</v>
      </c>
      <c r="D62" s="37"/>
      <c r="E62" s="38"/>
      <c r="F62" s="36" t="s">
        <v>175</v>
      </c>
      <c r="G62" s="37"/>
      <c r="H62" s="38"/>
      <c r="I62" s="36" t="s">
        <v>176</v>
      </c>
      <c r="J62" s="37"/>
      <c r="K62" s="38"/>
      <c r="L62" s="36" t="s">
        <v>177</v>
      </c>
      <c r="M62" s="37"/>
      <c r="N62" s="38"/>
      <c r="P62" s="29"/>
    </row>
    <row r="63" spans="3:16" ht="14.25">
      <c r="C63" s="39"/>
      <c r="D63" s="40"/>
      <c r="E63" s="41"/>
      <c r="F63" s="39"/>
      <c r="G63" s="40"/>
      <c r="H63" s="41"/>
      <c r="I63" s="39"/>
      <c r="J63" s="40"/>
      <c r="K63" s="41"/>
      <c r="L63" s="39"/>
      <c r="M63" s="40"/>
      <c r="N63" s="41"/>
      <c r="P63" s="29"/>
    </row>
    <row r="64" spans="3:16" ht="14.25">
      <c r="C64" s="39"/>
      <c r="D64" s="40"/>
      <c r="E64" s="41"/>
      <c r="F64" s="39"/>
      <c r="G64" s="40"/>
      <c r="H64" s="41"/>
      <c r="I64" s="39"/>
      <c r="J64" s="40"/>
      <c r="K64" s="41"/>
      <c r="L64" s="39"/>
      <c r="M64" s="40"/>
      <c r="N64" s="41"/>
      <c r="P64" s="29"/>
    </row>
    <row r="65" spans="3:16" ht="14.25">
      <c r="C65" s="39"/>
      <c r="D65" s="40"/>
      <c r="E65" s="41"/>
      <c r="F65" s="39"/>
      <c r="G65" s="40"/>
      <c r="H65" s="41"/>
      <c r="I65" s="39"/>
      <c r="J65" s="40"/>
      <c r="K65" s="41"/>
      <c r="L65" s="39"/>
      <c r="M65" s="40"/>
      <c r="N65" s="41"/>
      <c r="P65" s="29"/>
    </row>
    <row r="66" spans="3:16" ht="203.25" customHeight="1">
      <c r="C66" s="39"/>
      <c r="D66" s="40"/>
      <c r="E66" s="41"/>
      <c r="F66" s="39"/>
      <c r="G66" s="40"/>
      <c r="H66" s="41"/>
      <c r="I66" s="39"/>
      <c r="J66" s="40"/>
      <c r="K66" s="41"/>
      <c r="L66" s="39"/>
      <c r="M66" s="40"/>
      <c r="N66" s="41"/>
      <c r="P66" s="29"/>
    </row>
    <row r="67" spans="3:14" ht="70.5" customHeight="1" thickBot="1">
      <c r="C67" s="42"/>
      <c r="D67" s="43"/>
      <c r="E67" s="44"/>
      <c r="F67" s="42"/>
      <c r="G67" s="43"/>
      <c r="H67" s="44"/>
      <c r="I67" s="42"/>
      <c r="J67" s="43"/>
      <c r="K67" s="44"/>
      <c r="L67" s="42"/>
      <c r="M67" s="43"/>
      <c r="N67" s="44"/>
    </row>
    <row r="68" ht="14.25">
      <c r="B68" s="18"/>
    </row>
  </sheetData>
  <mergeCells count="25">
    <mergeCell ref="A1:A2"/>
    <mergeCell ref="B1:B2"/>
    <mergeCell ref="C1:E1"/>
    <mergeCell ref="F1:H1"/>
    <mergeCell ref="P57:P66"/>
    <mergeCell ref="I1:K1"/>
    <mergeCell ref="L1:N1"/>
    <mergeCell ref="O1:O2"/>
    <mergeCell ref="P1:P2"/>
    <mergeCell ref="C58:D58"/>
    <mergeCell ref="F58:G58"/>
    <mergeCell ref="I58:J58"/>
    <mergeCell ref="L58:M58"/>
    <mergeCell ref="C59:D59"/>
    <mergeCell ref="F59:G59"/>
    <mergeCell ref="I59:J59"/>
    <mergeCell ref="L59:M59"/>
    <mergeCell ref="C60:D60"/>
    <mergeCell ref="F60:G60"/>
    <mergeCell ref="I60:J60"/>
    <mergeCell ref="L60:M60"/>
    <mergeCell ref="F62:H67"/>
    <mergeCell ref="I62:K67"/>
    <mergeCell ref="C62:E67"/>
    <mergeCell ref="L62:N6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68"/>
  <sheetViews>
    <sheetView workbookViewId="0" topLeftCell="A1">
      <selection activeCell="D11" sqref="D11"/>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25" t="s">
        <v>178</v>
      </c>
      <c r="C1" s="26">
        <v>39879</v>
      </c>
      <c r="D1" s="27"/>
      <c r="E1" s="28"/>
      <c r="F1" s="26">
        <v>39886</v>
      </c>
      <c r="G1" s="27"/>
      <c r="H1" s="28"/>
      <c r="I1" s="26">
        <v>39893</v>
      </c>
      <c r="J1" s="27"/>
      <c r="K1" s="28"/>
      <c r="L1" s="26">
        <v>39900</v>
      </c>
      <c r="M1" s="27"/>
      <c r="N1" s="28"/>
      <c r="O1" s="22" t="s">
        <v>62</v>
      </c>
      <c r="P1" s="21" t="s">
        <v>63</v>
      </c>
    </row>
    <row r="2" spans="1:16" ht="14.25">
      <c r="A2" s="21"/>
      <c r="B2" s="25"/>
      <c r="C2" s="4" t="s">
        <v>2</v>
      </c>
      <c r="D2" s="2" t="s">
        <v>3</v>
      </c>
      <c r="E2" s="3" t="s">
        <v>185</v>
      </c>
      <c r="F2" s="4" t="s">
        <v>2</v>
      </c>
      <c r="G2" s="2" t="s">
        <v>3</v>
      </c>
      <c r="H2" s="3" t="s">
        <v>4</v>
      </c>
      <c r="I2" s="4" t="s">
        <v>2</v>
      </c>
      <c r="J2" s="2" t="s">
        <v>3</v>
      </c>
      <c r="K2" s="3" t="s">
        <v>4</v>
      </c>
      <c r="L2" s="4" t="s">
        <v>2</v>
      </c>
      <c r="M2" s="2" t="s">
        <v>3</v>
      </c>
      <c r="N2" s="3" t="s">
        <v>4</v>
      </c>
      <c r="O2" s="22"/>
      <c r="P2" s="21"/>
    </row>
    <row r="3" spans="1:15" ht="14.25">
      <c r="A3" s="5" t="s">
        <v>64</v>
      </c>
      <c r="B3" s="6">
        <f aca="true" t="shared" si="0" ref="B3:B34">C3-E3+F3-H3+I3-K3+L3-N3+O3</f>
        <v>13.694871789642278</v>
      </c>
      <c r="C3" s="9"/>
      <c r="D3" s="7">
        <v>1</v>
      </c>
      <c r="E3" s="8">
        <f>D3*D56</f>
        <v>18.666666666666668</v>
      </c>
      <c r="G3" s="1">
        <v>1</v>
      </c>
      <c r="H3" s="8">
        <f>G3*G56</f>
        <v>14</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148</v>
      </c>
      <c r="B5" s="6">
        <f t="shared" si="0"/>
        <v>-19.1486299990814</v>
      </c>
      <c r="C5" s="9"/>
      <c r="D5" s="7"/>
      <c r="E5" s="8">
        <f>D5*D56</f>
        <v>0</v>
      </c>
      <c r="G5" s="1"/>
      <c r="H5" s="8">
        <f>G5*G56</f>
        <v>0</v>
      </c>
      <c r="I5" s="9"/>
      <c r="J5" s="7">
        <v>1</v>
      </c>
      <c r="K5" s="8">
        <f>J5*J56</f>
        <v>15.555555555555555</v>
      </c>
      <c r="L5" s="9"/>
      <c r="M5" s="7"/>
      <c r="N5" s="8">
        <f>M5*M56</f>
        <v>0</v>
      </c>
      <c r="O5" s="6">
        <v>-3.5930744435258433</v>
      </c>
    </row>
    <row r="6" spans="1:15" ht="14.25">
      <c r="A6" s="5" t="s">
        <v>179</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150</v>
      </c>
      <c r="B7" s="6">
        <f t="shared" si="0"/>
        <v>5.9509160896461495</v>
      </c>
      <c r="C7" s="9">
        <v>100</v>
      </c>
      <c r="D7" s="7">
        <v>1</v>
      </c>
      <c r="E7" s="8">
        <f>D7*D56</f>
        <v>18.666666666666668</v>
      </c>
      <c r="G7" s="1">
        <v>1</v>
      </c>
      <c r="H7" s="8">
        <f>G7*G56</f>
        <v>14</v>
      </c>
      <c r="I7" s="9"/>
      <c r="J7" s="7"/>
      <c r="K7" s="8">
        <f>J7*J56</f>
        <v>0</v>
      </c>
      <c r="L7" s="9"/>
      <c r="M7" s="7">
        <v>1</v>
      </c>
      <c r="N7" s="8">
        <f>M7*M56</f>
        <v>18.666666666666668</v>
      </c>
      <c r="O7" s="6">
        <v>-42.71575057702051</v>
      </c>
    </row>
    <row r="8" spans="1:15" ht="14.25">
      <c r="A8" s="5" t="s">
        <v>180</v>
      </c>
      <c r="B8" s="6">
        <f t="shared" si="0"/>
        <v>11.804588492234927</v>
      </c>
      <c r="C8" s="9"/>
      <c r="D8" s="7">
        <v>1</v>
      </c>
      <c r="E8" s="8">
        <f>D8*D56</f>
        <v>18.666666666666668</v>
      </c>
      <c r="G8" s="1">
        <v>1</v>
      </c>
      <c r="H8" s="8">
        <f>G8*G56</f>
        <v>14</v>
      </c>
      <c r="I8" s="9"/>
      <c r="J8" s="7">
        <v>1</v>
      </c>
      <c r="K8" s="8">
        <f>J8*J56</f>
        <v>15.555555555555555</v>
      </c>
      <c r="L8" s="9"/>
      <c r="M8" s="7">
        <v>1</v>
      </c>
      <c r="N8" s="8">
        <f>M8*M56</f>
        <v>18.666666666666668</v>
      </c>
      <c r="O8" s="6">
        <v>78.69347738112383</v>
      </c>
    </row>
    <row r="9" spans="1:15" ht="14.25">
      <c r="A9" s="5" t="s">
        <v>65</v>
      </c>
      <c r="B9" s="6">
        <f t="shared" si="0"/>
        <v>-3.019197380437703</v>
      </c>
      <c r="C9" s="9"/>
      <c r="D9" s="7"/>
      <c r="E9" s="8">
        <f>D9*D56</f>
        <v>0</v>
      </c>
      <c r="G9" s="1"/>
      <c r="H9" s="8">
        <f>G9*G56</f>
        <v>0</v>
      </c>
      <c r="I9" s="9"/>
      <c r="J9" s="7"/>
      <c r="K9" s="8">
        <f>J9*J56</f>
        <v>0</v>
      </c>
      <c r="L9" s="9"/>
      <c r="M9" s="7"/>
      <c r="N9" s="8">
        <f>M9*M56</f>
        <v>0</v>
      </c>
      <c r="O9" s="6">
        <v>-3.019197380437703</v>
      </c>
    </row>
    <row r="10" spans="1:15" ht="14.25">
      <c r="A10" s="5" t="s">
        <v>66</v>
      </c>
      <c r="B10" s="6">
        <f t="shared" si="0"/>
        <v>2.716139181558489</v>
      </c>
      <c r="C10" s="9"/>
      <c r="D10" s="7"/>
      <c r="E10" s="8">
        <f>D10*D56</f>
        <v>0</v>
      </c>
      <c r="G10" s="1">
        <v>1</v>
      </c>
      <c r="H10" s="8">
        <f>G10*G56</f>
        <v>14</v>
      </c>
      <c r="I10" s="9"/>
      <c r="J10" s="7"/>
      <c r="K10" s="8">
        <f>J10*J56</f>
        <v>0</v>
      </c>
      <c r="L10" s="9"/>
      <c r="M10" s="7"/>
      <c r="N10" s="8">
        <f>M10*M56</f>
        <v>0</v>
      </c>
      <c r="O10" s="6">
        <v>16.71613918155849</v>
      </c>
    </row>
    <row r="11" spans="1:15" ht="14.25">
      <c r="A11" s="5" t="s">
        <v>67</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68</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69</v>
      </c>
      <c r="B13" s="6">
        <f t="shared" si="0"/>
        <v>-87.09937541200023</v>
      </c>
      <c r="C13" s="9">
        <v>58</v>
      </c>
      <c r="D13" s="7">
        <v>1</v>
      </c>
      <c r="E13" s="8">
        <f>D13*D56</f>
        <v>18.666666666666668</v>
      </c>
      <c r="F13">
        <v>64</v>
      </c>
      <c r="G13" s="1">
        <v>1</v>
      </c>
      <c r="H13" s="8">
        <f>G13*G56</f>
        <v>14</v>
      </c>
      <c r="I13" s="9">
        <v>-97</v>
      </c>
      <c r="J13" s="7">
        <v>1</v>
      </c>
      <c r="K13" s="8">
        <f>J13*J56</f>
        <v>15.555555555555555</v>
      </c>
      <c r="L13" s="9"/>
      <c r="M13" s="7"/>
      <c r="N13" s="8">
        <f>M13*M56</f>
        <v>0</v>
      </c>
      <c r="O13" s="6">
        <v>-63.87715318977799</v>
      </c>
    </row>
    <row r="14" spans="1:15" ht="14.25">
      <c r="A14" s="5" t="s">
        <v>70</v>
      </c>
      <c r="B14" s="6">
        <f t="shared" si="0"/>
        <v>107.44881460556401</v>
      </c>
      <c r="C14" s="9"/>
      <c r="D14" s="7"/>
      <c r="E14" s="8">
        <f>D14*D56</f>
        <v>0</v>
      </c>
      <c r="G14" s="1">
        <v>1</v>
      </c>
      <c r="H14" s="8">
        <f>G14*G56</f>
        <v>14</v>
      </c>
      <c r="I14" s="9"/>
      <c r="J14" s="7"/>
      <c r="K14" s="8">
        <f>J14*J56</f>
        <v>0</v>
      </c>
      <c r="L14" s="9"/>
      <c r="M14" s="7">
        <v>1</v>
      </c>
      <c r="N14" s="8">
        <f>M14*M56</f>
        <v>18.666666666666668</v>
      </c>
      <c r="O14" s="6">
        <v>140.11548127223068</v>
      </c>
    </row>
    <row r="15" spans="1:15" ht="14.25">
      <c r="A15" s="5" t="s">
        <v>71</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72</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73</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74</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75</v>
      </c>
      <c r="B19" s="6">
        <f t="shared" si="0"/>
        <v>7.221240603980291</v>
      </c>
      <c r="C19" s="9"/>
      <c r="D19" s="7"/>
      <c r="E19" s="8">
        <f>D19*D56</f>
        <v>0</v>
      </c>
      <c r="G19" s="1">
        <v>1</v>
      </c>
      <c r="H19" s="8">
        <f>G19*G56</f>
        <v>14</v>
      </c>
      <c r="I19" s="9"/>
      <c r="J19" s="7"/>
      <c r="K19" s="8">
        <f>J19*J56</f>
        <v>0</v>
      </c>
      <c r="L19" s="9"/>
      <c r="M19" s="7"/>
      <c r="N19" s="8">
        <f>M19*M56</f>
        <v>0</v>
      </c>
      <c r="O19" s="6">
        <v>21.22124060398029</v>
      </c>
    </row>
    <row r="20" spans="1:15" ht="14.25">
      <c r="A20" s="5" t="s">
        <v>76</v>
      </c>
      <c r="B20" s="6">
        <f t="shared" si="0"/>
        <v>73.77824682673759</v>
      </c>
      <c r="C20" s="9"/>
      <c r="D20" s="7">
        <v>1</v>
      </c>
      <c r="E20" s="8">
        <f>D20*D56</f>
        <v>18.666666666666668</v>
      </c>
      <c r="G20" s="1"/>
      <c r="H20" s="8">
        <f>G20*G56</f>
        <v>0</v>
      </c>
      <c r="I20" s="9"/>
      <c r="J20" s="7">
        <v>1</v>
      </c>
      <c r="K20" s="8">
        <f>J20*J56</f>
        <v>15.555555555555555</v>
      </c>
      <c r="L20" s="9"/>
      <c r="M20" s="7"/>
      <c r="N20" s="8">
        <f>M20*M56</f>
        <v>0</v>
      </c>
      <c r="O20" s="6">
        <v>108.00046904895981</v>
      </c>
    </row>
    <row r="21" spans="1:15" ht="14.25">
      <c r="A21" s="5" t="s">
        <v>77</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78</v>
      </c>
      <c r="B22" s="6">
        <f t="shared" si="0"/>
        <v>-2.59386500505299</v>
      </c>
      <c r="C22" s="9"/>
      <c r="D22" s="7"/>
      <c r="E22" s="8">
        <f>D22*D56</f>
        <v>0</v>
      </c>
      <c r="G22" s="1">
        <v>1</v>
      </c>
      <c r="H22" s="8">
        <f>G22*G56</f>
        <v>14</v>
      </c>
      <c r="I22" s="9"/>
      <c r="J22" s="7">
        <v>1</v>
      </c>
      <c r="K22" s="8">
        <f>J22*J56</f>
        <v>15.555555555555555</v>
      </c>
      <c r="L22" s="9"/>
      <c r="M22" s="7">
        <v>1</v>
      </c>
      <c r="N22" s="8">
        <f>M22*M56</f>
        <v>18.666666666666668</v>
      </c>
      <c r="O22" s="6">
        <v>45.62835721716924</v>
      </c>
    </row>
    <row r="23" spans="1:15" ht="14.25">
      <c r="A23" s="5" t="s">
        <v>155</v>
      </c>
      <c r="B23" s="6">
        <f t="shared" si="0"/>
        <v>505.6587687644596</v>
      </c>
      <c r="C23" s="9">
        <v>294</v>
      </c>
      <c r="D23" s="7">
        <v>1</v>
      </c>
      <c r="E23" s="8">
        <f>D23*D56</f>
        <v>18.666666666666668</v>
      </c>
      <c r="F23">
        <v>216</v>
      </c>
      <c r="G23" s="1">
        <v>1</v>
      </c>
      <c r="H23" s="8">
        <f>G23*G56</f>
        <v>14</v>
      </c>
      <c r="I23" s="9">
        <v>-251</v>
      </c>
      <c r="J23" s="7">
        <v>1</v>
      </c>
      <c r="K23" s="8">
        <f>J23*J56</f>
        <v>15.555555555555555</v>
      </c>
      <c r="L23" s="9">
        <v>240</v>
      </c>
      <c r="M23" s="7">
        <v>1</v>
      </c>
      <c r="N23" s="8">
        <f>M23*M56</f>
        <v>18.666666666666668</v>
      </c>
      <c r="O23" s="6">
        <v>73.5476576533485</v>
      </c>
    </row>
    <row r="24" spans="1:15" ht="14.25">
      <c r="A24" s="5" t="s">
        <v>181</v>
      </c>
      <c r="B24" s="6">
        <f t="shared" si="0"/>
        <v>11.19939925571505</v>
      </c>
      <c r="C24" s="9"/>
      <c r="D24" s="7"/>
      <c r="E24" s="8">
        <f>D24*D56</f>
        <v>0</v>
      </c>
      <c r="G24" s="1"/>
      <c r="H24" s="8">
        <f>G24*G56</f>
        <v>0</v>
      </c>
      <c r="I24" s="9"/>
      <c r="J24" s="7"/>
      <c r="K24" s="8">
        <f>J24*J56</f>
        <v>0</v>
      </c>
      <c r="L24" s="9"/>
      <c r="M24" s="7"/>
      <c r="N24" s="8">
        <f>M24*M56</f>
        <v>0</v>
      </c>
      <c r="O24" s="6">
        <v>11.19939925571505</v>
      </c>
    </row>
    <row r="25" spans="1:15" ht="14.25">
      <c r="A25" s="5" t="s">
        <v>103</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104</v>
      </c>
      <c r="B26" s="6">
        <f t="shared" si="0"/>
        <v>34.95267333746108</v>
      </c>
      <c r="C26" s="9"/>
      <c r="D26" s="7"/>
      <c r="E26" s="8">
        <f>D26*D56</f>
        <v>0</v>
      </c>
      <c r="F26">
        <v>-36</v>
      </c>
      <c r="G26" s="1">
        <v>1</v>
      </c>
      <c r="H26" s="8">
        <f>G26*G56</f>
        <v>14</v>
      </c>
      <c r="I26" s="9">
        <v>-97</v>
      </c>
      <c r="J26" s="7">
        <v>1</v>
      </c>
      <c r="K26" s="8">
        <f>J26*J56</f>
        <v>15.555555555555555</v>
      </c>
      <c r="L26" s="9">
        <v>260</v>
      </c>
      <c r="M26" s="7">
        <v>1</v>
      </c>
      <c r="N26" s="8">
        <f>M26*M56</f>
        <v>18.666666666666668</v>
      </c>
      <c r="O26" s="6">
        <v>-43.82510444031671</v>
      </c>
    </row>
    <row r="27" spans="1:15" ht="14.25">
      <c r="A27" s="5" t="s">
        <v>105</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136</v>
      </c>
      <c r="B28" s="6">
        <f t="shared" si="0"/>
        <v>30.383838383838395</v>
      </c>
      <c r="C28" s="9"/>
      <c r="D28" s="7"/>
      <c r="E28" s="8">
        <f>D28*D56</f>
        <v>0</v>
      </c>
      <c r="G28" s="1"/>
      <c r="H28" s="8">
        <f>G28*G56</f>
        <v>0</v>
      </c>
      <c r="I28" s="9"/>
      <c r="J28" s="7">
        <v>1</v>
      </c>
      <c r="K28" s="8">
        <f>J28*J56</f>
        <v>15.555555555555555</v>
      </c>
      <c r="L28" s="9"/>
      <c r="M28" s="7"/>
      <c r="N28" s="8">
        <f>M28*M56</f>
        <v>0</v>
      </c>
      <c r="O28" s="6">
        <v>45.93939393939395</v>
      </c>
    </row>
    <row r="29" spans="1:15" ht="14.25">
      <c r="A29" s="5" t="s">
        <v>106</v>
      </c>
      <c r="B29" s="6">
        <f t="shared" si="0"/>
        <v>-35.660625542971445</v>
      </c>
      <c r="C29" s="9">
        <v>-42</v>
      </c>
      <c r="D29" s="7">
        <v>1</v>
      </c>
      <c r="E29" s="8">
        <f>D29*D56</f>
        <v>18.666666666666668</v>
      </c>
      <c r="F29">
        <v>64</v>
      </c>
      <c r="G29" s="1">
        <v>1</v>
      </c>
      <c r="H29" s="8">
        <f>G29*G56</f>
        <v>14</v>
      </c>
      <c r="I29" s="9">
        <v>58</v>
      </c>
      <c r="J29" s="7">
        <v>1</v>
      </c>
      <c r="K29" s="8">
        <f>J29*J56</f>
        <v>15.555555555555555</v>
      </c>
      <c r="L29" s="9"/>
      <c r="M29" s="7">
        <v>1</v>
      </c>
      <c r="N29" s="8">
        <f>M29*M56</f>
        <v>18.666666666666668</v>
      </c>
      <c r="O29" s="6">
        <v>-48.771736654082545</v>
      </c>
    </row>
    <row r="30" spans="1:15" ht="14.25">
      <c r="A30" s="5" t="s">
        <v>107</v>
      </c>
      <c r="B30" s="6">
        <f t="shared" si="0"/>
        <v>103.52630869453046</v>
      </c>
      <c r="C30" s="9"/>
      <c r="D30" s="7"/>
      <c r="E30" s="8">
        <f>D30*D56</f>
        <v>0</v>
      </c>
      <c r="G30" s="1"/>
      <c r="H30" s="8">
        <f>G30*G56</f>
        <v>0</v>
      </c>
      <c r="I30" s="9"/>
      <c r="J30" s="7"/>
      <c r="K30" s="8">
        <f>J30*J56</f>
        <v>0</v>
      </c>
      <c r="L30" s="9"/>
      <c r="M30" s="7"/>
      <c r="N30" s="8">
        <f>M30*M56</f>
        <v>0</v>
      </c>
      <c r="O30" s="6">
        <v>103.52630869453046</v>
      </c>
    </row>
    <row r="31" spans="1:15" ht="14.25">
      <c r="A31" s="5" t="s">
        <v>108</v>
      </c>
      <c r="B31" s="6">
        <f t="shared" si="0"/>
        <v>44.17651235744223</v>
      </c>
      <c r="C31" s="9"/>
      <c r="D31" s="7"/>
      <c r="E31" s="8">
        <f>D31*D56</f>
        <v>0</v>
      </c>
      <c r="F31">
        <v>100</v>
      </c>
      <c r="G31" s="1">
        <v>1</v>
      </c>
      <c r="H31" s="8">
        <f>G31*G56</f>
        <v>14</v>
      </c>
      <c r="I31" s="9"/>
      <c r="J31" s="7">
        <v>1</v>
      </c>
      <c r="K31" s="8">
        <f>J31*J56</f>
        <v>15.555555555555555</v>
      </c>
      <c r="L31" s="9"/>
      <c r="M31" s="7">
        <v>1</v>
      </c>
      <c r="N31" s="8">
        <f>M31*M56</f>
        <v>18.666666666666668</v>
      </c>
      <c r="O31" s="6">
        <v>-7.601265420335544</v>
      </c>
    </row>
    <row r="32" spans="1:15" ht="14.25">
      <c r="A32" s="5" t="s">
        <v>109</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157</v>
      </c>
      <c r="B33" s="6">
        <f t="shared" si="0"/>
        <v>-21.8</v>
      </c>
      <c r="C33" s="9"/>
      <c r="D33" s="7"/>
      <c r="E33" s="8">
        <f>D33*D56</f>
        <v>0</v>
      </c>
      <c r="G33" s="1"/>
      <c r="H33" s="8">
        <f>G33*G56</f>
        <v>0</v>
      </c>
      <c r="I33" s="9"/>
      <c r="J33" s="7"/>
      <c r="K33" s="8">
        <f>J33*J56</f>
        <v>0</v>
      </c>
      <c r="L33" s="9"/>
      <c r="M33" s="7"/>
      <c r="N33" s="8">
        <f>M33*M56</f>
        <v>0</v>
      </c>
      <c r="O33" s="6">
        <v>-21.8</v>
      </c>
      <c r="P33"/>
    </row>
    <row r="34" spans="1:15" ht="14.25">
      <c r="A34" s="5" t="s">
        <v>182</v>
      </c>
      <c r="B34" s="6">
        <f t="shared" si="0"/>
        <v>81.22073362195721</v>
      </c>
      <c r="C34" s="9">
        <v>-42</v>
      </c>
      <c r="D34" s="7">
        <v>1</v>
      </c>
      <c r="E34" s="8">
        <f>D34*D56</f>
        <v>18.666666666666668</v>
      </c>
      <c r="F34">
        <v>100</v>
      </c>
      <c r="G34" s="1">
        <v>1</v>
      </c>
      <c r="H34" s="8">
        <f>G34*G56</f>
        <v>14</v>
      </c>
      <c r="I34" s="9"/>
      <c r="J34" s="7">
        <v>1</v>
      </c>
      <c r="K34" s="8">
        <f>J34*J56</f>
        <v>15.555555555555555</v>
      </c>
      <c r="L34" s="9">
        <v>100</v>
      </c>
      <c r="M34" s="7">
        <v>1</v>
      </c>
      <c r="N34" s="8">
        <f>M34*M56</f>
        <v>18.666666666666668</v>
      </c>
      <c r="O34" s="6">
        <v>-9.890377489153892</v>
      </c>
    </row>
    <row r="35" spans="1:15" ht="14.25">
      <c r="A35" s="5" t="s">
        <v>111</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159</v>
      </c>
      <c r="B36" s="6">
        <f t="shared" si="1"/>
        <v>9.833765913271911</v>
      </c>
      <c r="C36" s="9"/>
      <c r="D36" s="7">
        <v>1</v>
      </c>
      <c r="E36" s="8">
        <f>D36*D56</f>
        <v>18.666666666666668</v>
      </c>
      <c r="G36" s="1"/>
      <c r="H36" s="8">
        <f>G36*G56</f>
        <v>0</v>
      </c>
      <c r="I36" s="9"/>
      <c r="J36" s="7"/>
      <c r="K36" s="8">
        <f>J36*J56</f>
        <v>0</v>
      </c>
      <c r="L36" s="9"/>
      <c r="M36" s="7">
        <v>1</v>
      </c>
      <c r="N36" s="8">
        <f>M36*M56</f>
        <v>18.666666666666668</v>
      </c>
      <c r="O36" s="6">
        <v>47.16709924660525</v>
      </c>
    </row>
    <row r="37" spans="1:15" ht="14.25">
      <c r="A37" s="5" t="s">
        <v>160</v>
      </c>
      <c r="B37" s="6">
        <f t="shared" si="1"/>
        <v>67.33333333333333</v>
      </c>
      <c r="C37" s="9"/>
      <c r="D37" s="7"/>
      <c r="E37" s="8">
        <f>D37*D56</f>
        <v>0</v>
      </c>
      <c r="G37" s="1"/>
      <c r="H37" s="8">
        <f>G37*G56</f>
        <v>0</v>
      </c>
      <c r="I37" s="9"/>
      <c r="J37" s="7"/>
      <c r="K37" s="8">
        <f>J37*J56</f>
        <v>0</v>
      </c>
      <c r="L37" s="9"/>
      <c r="M37" s="7"/>
      <c r="N37" s="8">
        <f>M37*M56</f>
        <v>0</v>
      </c>
      <c r="O37" s="6">
        <v>67.33333333333333</v>
      </c>
    </row>
    <row r="38" spans="1:15" ht="14.25">
      <c r="A38" s="5" t="s">
        <v>112</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161</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113</v>
      </c>
      <c r="B40" s="6">
        <f t="shared" si="1"/>
        <v>150.81302392731124</v>
      </c>
      <c r="C40" s="9">
        <v>-42</v>
      </c>
      <c r="D40" s="7">
        <v>1</v>
      </c>
      <c r="E40" s="8">
        <f>D40*D56</f>
        <v>18.666666666666668</v>
      </c>
      <c r="F40">
        <v>200</v>
      </c>
      <c r="G40" s="1">
        <v>1</v>
      </c>
      <c r="H40" s="8">
        <f>G40*G56</f>
        <v>14</v>
      </c>
      <c r="I40" s="7"/>
      <c r="J40" s="7"/>
      <c r="K40" s="8">
        <f>J40*J56</f>
        <v>0</v>
      </c>
      <c r="L40" s="7">
        <v>-40</v>
      </c>
      <c r="M40" s="7">
        <v>1</v>
      </c>
      <c r="N40" s="8">
        <f>M40*M56</f>
        <v>18.666666666666668</v>
      </c>
      <c r="O40" s="6">
        <v>84.14635726064459</v>
      </c>
    </row>
    <row r="41" spans="1:15" ht="14.25">
      <c r="A41" s="5" t="s">
        <v>162</v>
      </c>
      <c r="B41" s="6">
        <f t="shared" si="1"/>
        <v>-159.74104737117625</v>
      </c>
      <c r="C41" s="9">
        <v>-42</v>
      </c>
      <c r="D41" s="7">
        <v>1</v>
      </c>
      <c r="E41" s="8">
        <f>D41*D56</f>
        <v>18.666666666666668</v>
      </c>
      <c r="F41">
        <v>-36</v>
      </c>
      <c r="G41" s="1">
        <v>1</v>
      </c>
      <c r="H41" s="8">
        <f>G41*G56</f>
        <v>14</v>
      </c>
      <c r="I41" s="7">
        <v>168</v>
      </c>
      <c r="J41" s="7">
        <v>1</v>
      </c>
      <c r="K41" s="8">
        <f>J41*J56</f>
        <v>15.555555555555555</v>
      </c>
      <c r="L41" s="7">
        <v>-40</v>
      </c>
      <c r="M41" s="7">
        <v>1</v>
      </c>
      <c r="N41" s="8">
        <f>M41*M56</f>
        <v>18.666666666666668</v>
      </c>
      <c r="O41" s="6">
        <v>-142.85215848228736</v>
      </c>
    </row>
    <row r="42" spans="1:15" ht="14.25">
      <c r="A42" s="5" t="s">
        <v>114</v>
      </c>
      <c r="B42" s="6">
        <f t="shared" si="1"/>
        <v>-14.851601642727921</v>
      </c>
      <c r="C42" s="9"/>
      <c r="D42" s="7">
        <v>1</v>
      </c>
      <c r="E42" s="8">
        <f>D42*D56</f>
        <v>18.666666666666668</v>
      </c>
      <c r="F42">
        <v>100</v>
      </c>
      <c r="G42" s="1">
        <v>1</v>
      </c>
      <c r="H42" s="8">
        <f>G42*G56</f>
        <v>14</v>
      </c>
      <c r="I42" s="7">
        <v>-97</v>
      </c>
      <c r="J42" s="7">
        <v>1</v>
      </c>
      <c r="K42" s="8">
        <f>J42*J56</f>
        <v>15.555555555555555</v>
      </c>
      <c r="L42" s="7"/>
      <c r="M42" s="7"/>
      <c r="N42" s="8">
        <f>M42*M56</f>
        <v>0</v>
      </c>
      <c r="O42" s="6">
        <v>30.370620579494307</v>
      </c>
    </row>
    <row r="43" spans="1:15" ht="14.25">
      <c r="A43" s="5" t="s">
        <v>115</v>
      </c>
      <c r="B43" s="6">
        <f t="shared" si="1"/>
        <v>-179.74820839143882</v>
      </c>
      <c r="C43" s="9">
        <v>58</v>
      </c>
      <c r="D43" s="7">
        <v>1</v>
      </c>
      <c r="E43" s="8">
        <f>D43*D56</f>
        <v>18.666666666666668</v>
      </c>
      <c r="F43">
        <v>-36</v>
      </c>
      <c r="G43" s="1">
        <v>1</v>
      </c>
      <c r="H43" s="8">
        <f>G43*G56</f>
        <v>14</v>
      </c>
      <c r="I43" s="7">
        <v>-97</v>
      </c>
      <c r="J43" s="7">
        <v>1</v>
      </c>
      <c r="K43" s="8">
        <f>J43*J56</f>
        <v>15.555555555555555</v>
      </c>
      <c r="L43" s="7">
        <v>-40</v>
      </c>
      <c r="M43" s="7">
        <v>1</v>
      </c>
      <c r="N43" s="8">
        <f>M43*M56</f>
        <v>18.666666666666668</v>
      </c>
      <c r="O43" s="6">
        <v>2.140680497450049</v>
      </c>
    </row>
    <row r="44" spans="1:15" ht="14.25">
      <c r="A44" s="5" t="s">
        <v>82</v>
      </c>
      <c r="B44" s="6">
        <f t="shared" si="1"/>
        <v>28.365071841242298</v>
      </c>
      <c r="C44" s="9">
        <v>-42</v>
      </c>
      <c r="D44" s="7">
        <v>1</v>
      </c>
      <c r="E44" s="8">
        <f>D44*D56</f>
        <v>18.666666666666668</v>
      </c>
      <c r="G44" s="1">
        <v>1</v>
      </c>
      <c r="H44" s="8">
        <f>G44*G56</f>
        <v>14</v>
      </c>
      <c r="I44" s="7"/>
      <c r="J44" s="7">
        <v>1</v>
      </c>
      <c r="K44" s="8">
        <f>J44*J56</f>
        <v>15.555555555555555</v>
      </c>
      <c r="L44" s="7">
        <v>-40</v>
      </c>
      <c r="M44" s="7">
        <v>1</v>
      </c>
      <c r="N44" s="8">
        <f>M44*M56</f>
        <v>18.666666666666668</v>
      </c>
      <c r="O44" s="6">
        <v>177.25396073013118</v>
      </c>
    </row>
    <row r="45" spans="1:15" ht="14.25">
      <c r="A45" s="5" t="s">
        <v>163</v>
      </c>
      <c r="B45" s="6">
        <f t="shared" si="1"/>
        <v>-172.203700073956</v>
      </c>
      <c r="C45" s="9"/>
      <c r="D45" s="7"/>
      <c r="E45" s="8">
        <f>D45*D56</f>
        <v>0</v>
      </c>
      <c r="F45">
        <v>-36</v>
      </c>
      <c r="G45" s="1">
        <v>1</v>
      </c>
      <c r="H45" s="8">
        <f>G45*G56</f>
        <v>14</v>
      </c>
      <c r="I45" s="7">
        <v>-32</v>
      </c>
      <c r="J45" s="7">
        <v>1</v>
      </c>
      <c r="K45" s="8">
        <f>J45*J56</f>
        <v>15.555555555555555</v>
      </c>
      <c r="L45" s="7">
        <v>-40</v>
      </c>
      <c r="M45" s="7"/>
      <c r="N45" s="8">
        <f>M45*M56</f>
        <v>0</v>
      </c>
      <c r="O45" s="6">
        <v>-34.648144518400464</v>
      </c>
    </row>
    <row r="46" spans="1:15" ht="14.25">
      <c r="A46" s="5" t="s">
        <v>137</v>
      </c>
      <c r="B46" s="6">
        <f t="shared" si="1"/>
        <v>54.782468649341695</v>
      </c>
      <c r="C46" s="9">
        <v>100</v>
      </c>
      <c r="D46" s="7">
        <v>1</v>
      </c>
      <c r="E46" s="8">
        <f>D46*D56</f>
        <v>18.666666666666668</v>
      </c>
      <c r="G46" s="1">
        <v>1</v>
      </c>
      <c r="H46" s="8">
        <f>G46*G56</f>
        <v>14</v>
      </c>
      <c r="I46" s="7"/>
      <c r="J46" s="7">
        <v>1</v>
      </c>
      <c r="K46" s="8">
        <f>J46*J56</f>
        <v>15.555555555555555</v>
      </c>
      <c r="L46" s="7"/>
      <c r="M46" s="7"/>
      <c r="N46" s="8">
        <f>M46*M56</f>
        <v>0</v>
      </c>
      <c r="O46" s="6">
        <v>3.0046908715639233</v>
      </c>
    </row>
    <row r="47" spans="1:19" ht="14.25">
      <c r="A47" s="5" t="s">
        <v>164</v>
      </c>
      <c r="B47" s="6">
        <f t="shared" si="1"/>
        <v>25.396968793467046</v>
      </c>
      <c r="C47" s="9"/>
      <c r="D47" s="7"/>
      <c r="E47" s="8">
        <f>D47*D56</f>
        <v>0</v>
      </c>
      <c r="G47" s="1"/>
      <c r="H47" s="8">
        <f>G47*G56</f>
        <v>0</v>
      </c>
      <c r="I47" s="7"/>
      <c r="J47" s="7">
        <v>1</v>
      </c>
      <c r="K47" s="8">
        <f>J47*J56</f>
        <v>15.555555555555555</v>
      </c>
      <c r="L47" s="7"/>
      <c r="M47" s="7">
        <v>1</v>
      </c>
      <c r="N47" s="8">
        <f>M47*M56</f>
        <v>18.666666666666668</v>
      </c>
      <c r="O47" s="6">
        <v>59.61919101568927</v>
      </c>
      <c r="P47" s="7"/>
      <c r="Q47" s="8"/>
      <c r="R47" s="6"/>
      <c r="S47" s="1"/>
    </row>
    <row r="48" spans="1:15" ht="14.25">
      <c r="A48" s="5" t="s">
        <v>165</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166</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167</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88</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168</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169</v>
      </c>
      <c r="B53" s="6">
        <f t="shared" si="1"/>
        <v>0</v>
      </c>
      <c r="C53" s="9"/>
      <c r="D53" s="7"/>
      <c r="E53" s="8">
        <f>D53*D56</f>
        <v>0</v>
      </c>
      <c r="G53" s="1"/>
      <c r="H53" s="8">
        <f>G53*G56</f>
        <v>0</v>
      </c>
      <c r="I53" s="9"/>
      <c r="J53" s="7"/>
      <c r="K53" s="8">
        <f>J53*J56</f>
        <v>0</v>
      </c>
      <c r="L53" s="9"/>
      <c r="M53" s="7"/>
      <c r="N53" s="8">
        <f>M53*M56</f>
        <v>0</v>
      </c>
      <c r="O53" s="6">
        <v>0</v>
      </c>
    </row>
    <row r="54" spans="1:15" ht="14.25">
      <c r="A54" s="5" t="s">
        <v>170</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171</v>
      </c>
      <c r="B55" s="16">
        <f>SUM(B4:B54)</f>
        <v>1490.249517050224</v>
      </c>
      <c r="C55" s="9"/>
      <c r="D55" s="1">
        <f>SUM(D3:D54)</f>
        <v>15</v>
      </c>
      <c r="E55" s="8">
        <f>SUM(E58:E60)</f>
        <v>280</v>
      </c>
      <c r="F55" s="1"/>
      <c r="G55" s="1">
        <f>SUM(G3:G54)</f>
        <v>20</v>
      </c>
      <c r="H55" s="8">
        <f>SUM(H58:H60)</f>
        <v>280</v>
      </c>
      <c r="I55" s="1"/>
      <c r="J55" s="1">
        <f>SUM(J3:J54)</f>
        <v>18</v>
      </c>
      <c r="K55" s="8">
        <f>SUM(K58:K60)</f>
        <v>280</v>
      </c>
      <c r="L55" s="1"/>
      <c r="M55" s="1">
        <f>SUM(M3:M54)</f>
        <v>15</v>
      </c>
      <c r="N55" s="8">
        <f>SUM(N58:N60)</f>
        <v>280</v>
      </c>
      <c r="O55" s="14">
        <f>SUM(O4:O54)</f>
        <v>1522.5828503835576</v>
      </c>
      <c r="P55" s="14">
        <v>840</v>
      </c>
    </row>
    <row r="56" spans="1:14" ht="14.25">
      <c r="A56" s="1" t="s">
        <v>172</v>
      </c>
      <c r="C56" s="1"/>
      <c r="D56" s="15">
        <f>IF(D55=0,0,E55/D55)</f>
        <v>18.666666666666668</v>
      </c>
      <c r="E56" s="11"/>
      <c r="F56" s="1"/>
      <c r="G56" s="15">
        <f>IF(G55=0,0,H55/G55)</f>
        <v>14</v>
      </c>
      <c r="H56" s="11"/>
      <c r="I56" s="1"/>
      <c r="J56" s="15">
        <f>IF(J55=0,0,K55/J55)</f>
        <v>15.555555555555555</v>
      </c>
      <c r="K56" s="11"/>
      <c r="L56" s="1"/>
      <c r="M56" s="15">
        <f>IF(M55=0,0,N55/M55)</f>
        <v>18.666666666666668</v>
      </c>
      <c r="N56" s="11"/>
    </row>
    <row r="57" spans="3:16" ht="14.25" customHeight="1" thickBot="1">
      <c r="C57" s="1">
        <f>SUM(C4:C55)</f>
        <v>400</v>
      </c>
      <c r="D57" s="1"/>
      <c r="E57" s="11"/>
      <c r="F57" s="1">
        <f>SUM(F3:F55)</f>
        <v>700</v>
      </c>
      <c r="G57" s="1"/>
      <c r="H57" s="11"/>
      <c r="I57" s="1">
        <f>SUM(I3:I54)</f>
        <v>-445</v>
      </c>
      <c r="J57" s="1"/>
      <c r="K57" s="11"/>
      <c r="L57" s="1">
        <f>SUM(L4:L54)</f>
        <v>400</v>
      </c>
      <c r="M57" s="1"/>
      <c r="N57" s="11"/>
      <c r="P57" s="29"/>
    </row>
    <row r="58" spans="3:16" ht="14.25">
      <c r="C58" s="30" t="s">
        <v>183</v>
      </c>
      <c r="D58" s="31"/>
      <c r="E58" s="12">
        <v>270</v>
      </c>
      <c r="F58" s="30" t="s">
        <v>183</v>
      </c>
      <c r="G58" s="31"/>
      <c r="H58" s="12">
        <v>270</v>
      </c>
      <c r="I58" s="30" t="s">
        <v>183</v>
      </c>
      <c r="J58" s="31"/>
      <c r="K58" s="12">
        <v>270</v>
      </c>
      <c r="L58" s="30" t="s">
        <v>183</v>
      </c>
      <c r="M58" s="31"/>
      <c r="N58" s="12">
        <v>270</v>
      </c>
      <c r="P58" s="29"/>
    </row>
    <row r="59" spans="3:16" ht="14.25">
      <c r="C59" s="32" t="s">
        <v>184</v>
      </c>
      <c r="D59" s="33"/>
      <c r="E59" s="8"/>
      <c r="F59" s="32" t="s">
        <v>90</v>
      </c>
      <c r="G59" s="33"/>
      <c r="H59" s="8"/>
      <c r="I59" s="32" t="s">
        <v>90</v>
      </c>
      <c r="J59" s="33"/>
      <c r="K59" s="8"/>
      <c r="L59" s="32" t="s">
        <v>90</v>
      </c>
      <c r="M59" s="33"/>
      <c r="N59" s="8"/>
      <c r="P59" s="29"/>
    </row>
    <row r="60" spans="3:16" ht="15" thickBot="1">
      <c r="C60" s="34" t="s">
        <v>120</v>
      </c>
      <c r="D60" s="35"/>
      <c r="E60" s="13">
        <v>10</v>
      </c>
      <c r="F60" s="34" t="s">
        <v>120</v>
      </c>
      <c r="G60" s="35"/>
      <c r="H60" s="13">
        <v>10</v>
      </c>
      <c r="I60" s="34" t="s">
        <v>120</v>
      </c>
      <c r="J60" s="35"/>
      <c r="K60" s="13">
        <v>10</v>
      </c>
      <c r="L60" s="34" t="s">
        <v>120</v>
      </c>
      <c r="M60" s="35"/>
      <c r="N60" s="13">
        <v>10</v>
      </c>
      <c r="P60" s="29"/>
    </row>
    <row r="61" spans="2:16" ht="14.25" customHeight="1" thickBot="1">
      <c r="B61" s="18"/>
      <c r="C61" s="1"/>
      <c r="D61" s="1"/>
      <c r="E61" s="11"/>
      <c r="F61" s="1"/>
      <c r="G61" s="1"/>
      <c r="H61" s="11"/>
      <c r="I61" s="1"/>
      <c r="J61" s="1"/>
      <c r="K61" s="11"/>
      <c r="L61" s="1"/>
      <c r="M61" s="1"/>
      <c r="N61" s="11"/>
      <c r="P61" s="29"/>
    </row>
    <row r="62" spans="3:16" ht="14.25">
      <c r="C62" s="36" t="s">
        <v>186</v>
      </c>
      <c r="D62" s="37"/>
      <c r="E62" s="38"/>
      <c r="F62" s="36" t="s">
        <v>187</v>
      </c>
      <c r="G62" s="37"/>
      <c r="H62" s="38"/>
      <c r="I62" s="36" t="s">
        <v>188</v>
      </c>
      <c r="J62" s="37"/>
      <c r="K62" s="38"/>
      <c r="L62" s="36" t="s">
        <v>189</v>
      </c>
      <c r="M62" s="37"/>
      <c r="N62" s="38"/>
      <c r="P62" s="29"/>
    </row>
    <row r="63" spans="3:16" ht="14.25">
      <c r="C63" s="39"/>
      <c r="D63" s="40"/>
      <c r="E63" s="41"/>
      <c r="F63" s="39"/>
      <c r="G63" s="40"/>
      <c r="H63" s="41"/>
      <c r="I63" s="39"/>
      <c r="J63" s="40"/>
      <c r="K63" s="41"/>
      <c r="L63" s="39"/>
      <c r="M63" s="40"/>
      <c r="N63" s="41"/>
      <c r="P63" s="29"/>
    </row>
    <row r="64" spans="3:16" ht="14.25">
      <c r="C64" s="39"/>
      <c r="D64" s="40"/>
      <c r="E64" s="41"/>
      <c r="F64" s="39"/>
      <c r="G64" s="40"/>
      <c r="H64" s="41"/>
      <c r="I64" s="39"/>
      <c r="J64" s="40"/>
      <c r="K64" s="41"/>
      <c r="L64" s="39"/>
      <c r="M64" s="40"/>
      <c r="N64" s="41"/>
      <c r="P64" s="29"/>
    </row>
    <row r="65" spans="3:16" ht="14.25">
      <c r="C65" s="39"/>
      <c r="D65" s="40"/>
      <c r="E65" s="41"/>
      <c r="F65" s="39"/>
      <c r="G65" s="40"/>
      <c r="H65" s="41"/>
      <c r="I65" s="39"/>
      <c r="J65" s="40"/>
      <c r="K65" s="41"/>
      <c r="L65" s="39"/>
      <c r="M65" s="40"/>
      <c r="N65" s="41"/>
      <c r="P65" s="29"/>
    </row>
    <row r="66" spans="3:16" ht="203.25" customHeight="1">
      <c r="C66" s="39"/>
      <c r="D66" s="40"/>
      <c r="E66" s="41"/>
      <c r="F66" s="39"/>
      <c r="G66" s="40"/>
      <c r="H66" s="41"/>
      <c r="I66" s="39"/>
      <c r="J66" s="40"/>
      <c r="K66" s="41"/>
      <c r="L66" s="39"/>
      <c r="M66" s="40"/>
      <c r="N66" s="41"/>
      <c r="P66" s="29"/>
    </row>
    <row r="67" spans="3:14" ht="70.5" customHeight="1" thickBot="1">
      <c r="C67" s="42"/>
      <c r="D67" s="43"/>
      <c r="E67" s="44"/>
      <c r="F67" s="42"/>
      <c r="G67" s="43"/>
      <c r="H67" s="44"/>
      <c r="I67" s="42"/>
      <c r="J67" s="43"/>
      <c r="K67" s="44"/>
      <c r="L67" s="42"/>
      <c r="M67" s="43"/>
      <c r="N67" s="44"/>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69"/>
  <sheetViews>
    <sheetView tabSelected="1" workbookViewId="0" topLeftCell="A25">
      <selection activeCell="M21" sqref="M21"/>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25" t="s">
        <v>190</v>
      </c>
      <c r="C1" s="26" t="s">
        <v>198</v>
      </c>
      <c r="D1" s="27"/>
      <c r="E1" s="28"/>
      <c r="F1" s="26">
        <v>39914</v>
      </c>
      <c r="G1" s="27"/>
      <c r="H1" s="28"/>
      <c r="I1" s="26">
        <v>39921</v>
      </c>
      <c r="J1" s="27"/>
      <c r="K1" s="28"/>
      <c r="L1" s="26">
        <v>39929</v>
      </c>
      <c r="M1" s="27"/>
      <c r="N1" s="28"/>
      <c r="O1" s="22" t="s">
        <v>62</v>
      </c>
      <c r="P1" s="21" t="s">
        <v>63</v>
      </c>
    </row>
    <row r="2" spans="1:16" ht="14.25">
      <c r="A2" s="21"/>
      <c r="B2" s="25"/>
      <c r="C2" s="4" t="s">
        <v>2</v>
      </c>
      <c r="D2" s="2" t="s">
        <v>3</v>
      </c>
      <c r="E2" s="3" t="s">
        <v>191</v>
      </c>
      <c r="F2" s="4" t="s">
        <v>2</v>
      </c>
      <c r="G2" s="2" t="s">
        <v>3</v>
      </c>
      <c r="H2" s="3" t="s">
        <v>4</v>
      </c>
      <c r="I2" s="4" t="s">
        <v>2</v>
      </c>
      <c r="J2" s="2" t="s">
        <v>3</v>
      </c>
      <c r="K2" s="3" t="s">
        <v>4</v>
      </c>
      <c r="L2" s="4" t="s">
        <v>2</v>
      </c>
      <c r="M2" s="2" t="s">
        <v>3</v>
      </c>
      <c r="N2" s="3" t="s">
        <v>4</v>
      </c>
      <c r="O2" s="22"/>
      <c r="P2" s="21"/>
    </row>
    <row r="3" spans="1:15" ht="14.25">
      <c r="A3" s="5" t="s">
        <v>64</v>
      </c>
      <c r="B3" s="6">
        <f aca="true" t="shared" si="0" ref="B3:B35">C3-E3+F3-H3+I3-K3+L3-N3+O3</f>
        <v>1.5209587461640162</v>
      </c>
      <c r="C3" s="9"/>
      <c r="D3" s="7"/>
      <c r="E3" s="8">
        <f>D3*D57</f>
        <v>0</v>
      </c>
      <c r="G3" s="1">
        <v>1</v>
      </c>
      <c r="H3" s="8">
        <f>G3*G57</f>
        <v>12.173913043478262</v>
      </c>
      <c r="I3" s="9"/>
      <c r="J3" s="7"/>
      <c r="K3" s="8">
        <f>J3*J57</f>
        <v>0</v>
      </c>
      <c r="L3" s="9"/>
      <c r="M3" s="7"/>
      <c r="N3" s="8">
        <f>M3*M57</f>
        <v>0</v>
      </c>
      <c r="O3" s="6">
        <v>13.694871789642278</v>
      </c>
    </row>
    <row r="4" spans="1:15" ht="14.25">
      <c r="A4" s="5" t="s">
        <v>197</v>
      </c>
      <c r="B4" s="6">
        <f>C4-E4+F4-H4+I4-K4+L4-N4+O4</f>
        <v>73.82608695652173</v>
      </c>
      <c r="C4" s="9">
        <v>50</v>
      </c>
      <c r="D4" s="7">
        <v>1</v>
      </c>
      <c r="E4" s="8">
        <f>D4*D57</f>
        <v>14</v>
      </c>
      <c r="F4">
        <v>50</v>
      </c>
      <c r="G4" s="1">
        <v>1</v>
      </c>
      <c r="H4" s="8">
        <f>G4*G57</f>
        <v>12.173913043478262</v>
      </c>
      <c r="I4" s="9"/>
      <c r="J4" s="7"/>
      <c r="K4" s="8">
        <f>J4*J57</f>
        <v>0</v>
      </c>
      <c r="L4" s="9"/>
      <c r="M4" s="7"/>
      <c r="N4" s="8">
        <f>M4*M57</f>
        <v>0</v>
      </c>
      <c r="O4" s="6">
        <v>0</v>
      </c>
    </row>
    <row r="5" spans="1:15" ht="14.25">
      <c r="A5" s="5" t="s">
        <v>15</v>
      </c>
      <c r="B5" s="6">
        <f t="shared" si="0"/>
        <v>9.996171534463926</v>
      </c>
      <c r="C5" s="9"/>
      <c r="D5" s="7"/>
      <c r="E5" s="8">
        <f>D5*D57</f>
        <v>0</v>
      </c>
      <c r="G5" s="1"/>
      <c r="H5" s="8">
        <f>G5*G57</f>
        <v>0</v>
      </c>
      <c r="I5" s="9"/>
      <c r="J5" s="7"/>
      <c r="K5" s="8">
        <f>J5*J57</f>
        <v>0</v>
      </c>
      <c r="L5" s="9"/>
      <c r="M5" s="7"/>
      <c r="N5" s="8">
        <f>M5*M57</f>
        <v>0</v>
      </c>
      <c r="O5" s="6">
        <v>9.996171534463926</v>
      </c>
    </row>
    <row r="6" spans="1:15" ht="14.25">
      <c r="A6" s="5" t="s">
        <v>148</v>
      </c>
      <c r="B6" s="6">
        <f t="shared" si="0"/>
        <v>-54.655876375892994</v>
      </c>
      <c r="C6" s="9"/>
      <c r="D6" s="7"/>
      <c r="E6" s="8">
        <f>D6*D57</f>
        <v>0</v>
      </c>
      <c r="G6" s="1">
        <v>1</v>
      </c>
      <c r="H6" s="8">
        <f>G6*G57</f>
        <v>12.173913043478262</v>
      </c>
      <c r="I6" s="9"/>
      <c r="J6" s="7">
        <v>1</v>
      </c>
      <c r="K6" s="8">
        <f>J6*J57</f>
        <v>23.333333333333332</v>
      </c>
      <c r="L6" s="9"/>
      <c r="M6" s="7"/>
      <c r="N6" s="8">
        <f>M6*M57</f>
        <v>0</v>
      </c>
      <c r="O6" s="6">
        <v>-19.1486299990814</v>
      </c>
    </row>
    <row r="7" spans="1:15" ht="14.25">
      <c r="A7" s="5" t="s">
        <v>192</v>
      </c>
      <c r="B7" s="6">
        <f t="shared" si="0"/>
        <v>-0.0019047619047629638</v>
      </c>
      <c r="C7" s="9"/>
      <c r="D7" s="7"/>
      <c r="E7" s="8">
        <f>D7*D57</f>
        <v>0</v>
      </c>
      <c r="G7" s="1"/>
      <c r="H7" s="8">
        <f>G7*G57</f>
        <v>0</v>
      </c>
      <c r="I7" s="9"/>
      <c r="J7" s="7"/>
      <c r="K7" s="8">
        <f>J7*J57</f>
        <v>0</v>
      </c>
      <c r="L7" s="9"/>
      <c r="M7" s="7"/>
      <c r="N7" s="8">
        <f>M7*M57</f>
        <v>0</v>
      </c>
      <c r="O7" s="6">
        <v>-0.0019047619047629638</v>
      </c>
    </row>
    <row r="8" spans="1:15" ht="14.25">
      <c r="A8" s="5" t="s">
        <v>150</v>
      </c>
      <c r="B8" s="6">
        <f t="shared" si="0"/>
        <v>-18.556330287165444</v>
      </c>
      <c r="C8" s="9">
        <v>-40</v>
      </c>
      <c r="D8" s="7">
        <v>1</v>
      </c>
      <c r="E8" s="8">
        <f>D8*D57</f>
        <v>14</v>
      </c>
      <c r="F8">
        <v>65</v>
      </c>
      <c r="G8" s="1">
        <v>1</v>
      </c>
      <c r="H8" s="8">
        <f>G8*G57</f>
        <v>12.173913043478262</v>
      </c>
      <c r="I8" s="9"/>
      <c r="J8" s="7">
        <v>1</v>
      </c>
      <c r="K8" s="8">
        <f>J8*J57</f>
        <v>23.333333333333332</v>
      </c>
      <c r="L8" s="9"/>
      <c r="M8" s="7"/>
      <c r="N8" s="8">
        <f>M8*M57</f>
        <v>0</v>
      </c>
      <c r="O8" s="6">
        <v>5.9509160896461495</v>
      </c>
    </row>
    <row r="9" spans="1:15" ht="14.25">
      <c r="A9" s="5" t="s">
        <v>193</v>
      </c>
      <c r="B9" s="6">
        <f t="shared" si="0"/>
        <v>85.63067544875666</v>
      </c>
      <c r="C9" s="9">
        <v>100</v>
      </c>
      <c r="D9" s="7">
        <v>1</v>
      </c>
      <c r="E9" s="8">
        <f>D9*D57</f>
        <v>14</v>
      </c>
      <c r="G9" s="1">
        <v>1</v>
      </c>
      <c r="H9" s="8">
        <f>G9*G57</f>
        <v>12.173913043478262</v>
      </c>
      <c r="I9" s="9"/>
      <c r="J9" s="7"/>
      <c r="K9" s="8">
        <f>J9*J57</f>
        <v>0</v>
      </c>
      <c r="L9" s="9"/>
      <c r="M9" s="7"/>
      <c r="N9" s="8">
        <f>M9*M57</f>
        <v>0</v>
      </c>
      <c r="O9" s="6">
        <v>11.804588492234927</v>
      </c>
    </row>
    <row r="10" spans="1:15" ht="14.25">
      <c r="A10" s="5" t="s">
        <v>65</v>
      </c>
      <c r="B10" s="6">
        <f t="shared" si="0"/>
        <v>-3.019197380437703</v>
      </c>
      <c r="C10" s="9"/>
      <c r="D10" s="7"/>
      <c r="E10" s="8">
        <f>D10*D57</f>
        <v>0</v>
      </c>
      <c r="G10" s="1"/>
      <c r="H10" s="8">
        <f>G10*G57</f>
        <v>0</v>
      </c>
      <c r="I10" s="9"/>
      <c r="J10" s="7"/>
      <c r="K10" s="8">
        <f>J10*J57</f>
        <v>0</v>
      </c>
      <c r="L10" s="9"/>
      <c r="M10" s="7"/>
      <c r="N10" s="8">
        <f>M10*M57</f>
        <v>0</v>
      </c>
      <c r="O10" s="6">
        <v>-3.019197380437703</v>
      </c>
    </row>
    <row r="11" spans="1:15" ht="14.25">
      <c r="A11" s="5" t="s">
        <v>66</v>
      </c>
      <c r="B11" s="6">
        <f t="shared" si="0"/>
        <v>2.716139181558489</v>
      </c>
      <c r="C11" s="9"/>
      <c r="D11" s="7"/>
      <c r="E11" s="8">
        <f>D11*D57</f>
        <v>0</v>
      </c>
      <c r="G11" s="1"/>
      <c r="H11" s="8">
        <f>G11*G57</f>
        <v>0</v>
      </c>
      <c r="I11" s="9"/>
      <c r="J11" s="7"/>
      <c r="K11" s="8">
        <f>J11*J57</f>
        <v>0</v>
      </c>
      <c r="L11" s="9"/>
      <c r="M11" s="7"/>
      <c r="N11" s="8">
        <f>M11*M57</f>
        <v>0</v>
      </c>
      <c r="O11" s="6">
        <v>2.716139181558489</v>
      </c>
    </row>
    <row r="12" spans="1:15" ht="14.25">
      <c r="A12" s="5" t="s">
        <v>67</v>
      </c>
      <c r="B12" s="6">
        <f t="shared" si="0"/>
        <v>6.620951941966698</v>
      </c>
      <c r="C12" s="9"/>
      <c r="D12" s="7">
        <v>1</v>
      </c>
      <c r="E12" s="8">
        <f>D12*D57</f>
        <v>14</v>
      </c>
      <c r="G12" s="1">
        <v>1</v>
      </c>
      <c r="H12" s="8">
        <f>G12*G57</f>
        <v>12.173913043478262</v>
      </c>
      <c r="I12" s="9"/>
      <c r="J12" s="7"/>
      <c r="K12" s="8">
        <f>J12*J57</f>
        <v>0</v>
      </c>
      <c r="L12" s="9"/>
      <c r="M12" s="7"/>
      <c r="N12" s="8">
        <f>M12*M57</f>
        <v>0</v>
      </c>
      <c r="O12" s="6">
        <v>32.79486498544496</v>
      </c>
    </row>
    <row r="13" spans="1:15" ht="14.25">
      <c r="A13" s="5" t="s">
        <v>68</v>
      </c>
      <c r="B13" s="6">
        <f t="shared" si="0"/>
        <v>3.2596022106548403</v>
      </c>
      <c r="C13" s="9"/>
      <c r="D13" s="7"/>
      <c r="E13" s="8">
        <f>D13*D57</f>
        <v>0</v>
      </c>
      <c r="G13" s="1"/>
      <c r="H13" s="8">
        <f>G13*G57</f>
        <v>0</v>
      </c>
      <c r="I13" s="9"/>
      <c r="J13" s="7"/>
      <c r="K13" s="8">
        <f>J13*J57</f>
        <v>0</v>
      </c>
      <c r="L13" s="9"/>
      <c r="M13" s="7"/>
      <c r="N13" s="8">
        <f>M13*M57</f>
        <v>0</v>
      </c>
      <c r="O13" s="6">
        <v>3.2596022106548403</v>
      </c>
    </row>
    <row r="14" spans="1:15" ht="14.25">
      <c r="A14" s="5" t="s">
        <v>69</v>
      </c>
      <c r="B14" s="6">
        <f t="shared" si="0"/>
        <v>-241.60662178881182</v>
      </c>
      <c r="C14" s="9">
        <v>-40</v>
      </c>
      <c r="D14" s="7">
        <v>1</v>
      </c>
      <c r="E14" s="8">
        <f>D14*D57</f>
        <v>14</v>
      </c>
      <c r="F14">
        <v>-65</v>
      </c>
      <c r="G14" s="1">
        <v>1</v>
      </c>
      <c r="H14" s="8">
        <f>G14*G57</f>
        <v>12.173913043478262</v>
      </c>
      <c r="I14" s="9"/>
      <c r="J14" s="7">
        <v>1</v>
      </c>
      <c r="K14" s="8">
        <f>J14*J57</f>
        <v>23.333333333333332</v>
      </c>
      <c r="L14" s="9"/>
      <c r="M14" s="7"/>
      <c r="N14" s="8">
        <f>M14*M57</f>
        <v>0</v>
      </c>
      <c r="O14" s="6">
        <v>-87.09937541200023</v>
      </c>
    </row>
    <row r="15" spans="1:15" ht="14.25">
      <c r="A15" s="5" t="s">
        <v>70</v>
      </c>
      <c r="B15" s="6">
        <f t="shared" si="0"/>
        <v>70.11548127223068</v>
      </c>
      <c r="C15" s="9"/>
      <c r="D15" s="7">
        <v>1</v>
      </c>
      <c r="E15" s="8">
        <f>D15*D57</f>
        <v>14</v>
      </c>
      <c r="G15" s="1"/>
      <c r="H15" s="8">
        <f>G15*G57</f>
        <v>0</v>
      </c>
      <c r="I15" s="9"/>
      <c r="J15" s="7">
        <v>1</v>
      </c>
      <c r="K15" s="8">
        <f>J15*J57</f>
        <v>23.333333333333332</v>
      </c>
      <c r="L15" s="9"/>
      <c r="M15" s="7"/>
      <c r="N15" s="8">
        <f>M15*M57</f>
        <v>0</v>
      </c>
      <c r="O15" s="6">
        <v>107.44881460556401</v>
      </c>
    </row>
    <row r="16" spans="1:15" ht="14.25">
      <c r="A16" s="5" t="s">
        <v>71</v>
      </c>
      <c r="B16" s="6">
        <f t="shared" si="0"/>
        <v>19.637653906442395</v>
      </c>
      <c r="C16" s="9"/>
      <c r="D16" s="7"/>
      <c r="E16" s="8">
        <f>D16*D57</f>
        <v>0</v>
      </c>
      <c r="G16" s="1"/>
      <c r="H16" s="8">
        <f>G16*G57</f>
        <v>0</v>
      </c>
      <c r="I16" s="9"/>
      <c r="J16" s="7"/>
      <c r="K16" s="8">
        <f>J16*J57</f>
        <v>0</v>
      </c>
      <c r="L16" s="9"/>
      <c r="M16" s="7"/>
      <c r="N16" s="8">
        <f>M16*M57</f>
        <v>0</v>
      </c>
      <c r="O16" s="6">
        <v>19.637653906442395</v>
      </c>
    </row>
    <row r="17" spans="1:15" ht="14.25">
      <c r="A17" s="5" t="s">
        <v>72</v>
      </c>
      <c r="B17" s="6">
        <f t="shared" si="0"/>
        <v>-0.001246370736662783</v>
      </c>
      <c r="C17" s="9"/>
      <c r="D17" s="7"/>
      <c r="E17" s="8">
        <f>D17*D57</f>
        <v>0</v>
      </c>
      <c r="G17" s="1"/>
      <c r="H17" s="8">
        <f>G17*G57</f>
        <v>0</v>
      </c>
      <c r="I17" s="9"/>
      <c r="J17" s="7"/>
      <c r="K17" s="8">
        <f>J17*J57</f>
        <v>0</v>
      </c>
      <c r="L17" s="9"/>
      <c r="M17" s="7"/>
      <c r="N17" s="8">
        <f>M17*M57</f>
        <v>0</v>
      </c>
      <c r="O17" s="6">
        <v>-0.001246370736662783</v>
      </c>
    </row>
    <row r="18" spans="1:15" ht="14.25">
      <c r="A18" s="5" t="s">
        <v>73</v>
      </c>
      <c r="B18" s="6">
        <f t="shared" si="0"/>
        <v>-4.285283695640857</v>
      </c>
      <c r="C18" s="9"/>
      <c r="D18" s="7"/>
      <c r="E18" s="8">
        <f>D18*D57</f>
        <v>0</v>
      </c>
      <c r="G18" s="1"/>
      <c r="H18" s="8">
        <f>G18*G57</f>
        <v>0</v>
      </c>
      <c r="I18" s="9"/>
      <c r="J18" s="7"/>
      <c r="K18" s="8">
        <f>J18*J57</f>
        <v>0</v>
      </c>
      <c r="L18" s="9"/>
      <c r="M18" s="7"/>
      <c r="N18" s="8">
        <f>M18*M57</f>
        <v>0</v>
      </c>
      <c r="O18" s="6">
        <v>-4.285283695640857</v>
      </c>
    </row>
    <row r="19" spans="1:15" ht="14.25">
      <c r="A19" s="5" t="s">
        <v>74</v>
      </c>
      <c r="B19" s="6">
        <f t="shared" si="0"/>
        <v>0.003146074727887971</v>
      </c>
      <c r="C19" s="9"/>
      <c r="D19" s="7"/>
      <c r="E19" s="8">
        <f>D19*D57</f>
        <v>0</v>
      </c>
      <c r="G19" s="1"/>
      <c r="H19" s="8">
        <f>G19*G57</f>
        <v>0</v>
      </c>
      <c r="I19" s="9"/>
      <c r="J19" s="7"/>
      <c r="K19" s="8">
        <f>J19*J57</f>
        <v>0</v>
      </c>
      <c r="L19" s="9"/>
      <c r="M19" s="7"/>
      <c r="N19" s="8">
        <f>M19*M57</f>
        <v>0</v>
      </c>
      <c r="O19" s="6">
        <v>0.003146074727887971</v>
      </c>
    </row>
    <row r="20" spans="1:15" ht="14.25">
      <c r="A20" s="5" t="s">
        <v>75</v>
      </c>
      <c r="B20" s="6">
        <f t="shared" si="0"/>
        <v>-6.778759396019709</v>
      </c>
      <c r="C20" s="9"/>
      <c r="D20" s="7">
        <v>1</v>
      </c>
      <c r="E20" s="8">
        <f>D20*D57</f>
        <v>14</v>
      </c>
      <c r="G20" s="1"/>
      <c r="H20" s="8">
        <f>G20*G57</f>
        <v>0</v>
      </c>
      <c r="I20" s="9"/>
      <c r="J20" s="7"/>
      <c r="K20" s="8">
        <f>J20*J57</f>
        <v>0</v>
      </c>
      <c r="L20" s="9"/>
      <c r="M20" s="7"/>
      <c r="N20" s="8">
        <f>M20*M57</f>
        <v>0</v>
      </c>
      <c r="O20" s="6">
        <v>7.221240603980291</v>
      </c>
    </row>
    <row r="21" spans="1:15" ht="14.25">
      <c r="A21" s="5" t="s">
        <v>76</v>
      </c>
      <c r="B21" s="6">
        <f t="shared" si="0"/>
        <v>61.60433378325932</v>
      </c>
      <c r="C21" s="9"/>
      <c r="D21" s="7"/>
      <c r="E21" s="8">
        <f>D21*D57</f>
        <v>0</v>
      </c>
      <c r="G21" s="1">
        <v>1</v>
      </c>
      <c r="H21" s="8">
        <f>G21*G57</f>
        <v>12.173913043478262</v>
      </c>
      <c r="I21" s="9"/>
      <c r="J21" s="7"/>
      <c r="K21" s="8">
        <f>J21*J57</f>
        <v>0</v>
      </c>
      <c r="L21" s="9"/>
      <c r="M21" s="7"/>
      <c r="N21" s="8">
        <f>M21*M57</f>
        <v>0</v>
      </c>
      <c r="O21" s="6">
        <v>73.77824682673759</v>
      </c>
    </row>
    <row r="22" spans="1:15" ht="14.25">
      <c r="A22" s="5" t="s">
        <v>77</v>
      </c>
      <c r="B22" s="6">
        <f t="shared" si="0"/>
        <v>255.6027479240372</v>
      </c>
      <c r="C22" s="9"/>
      <c r="D22" s="7">
        <v>1</v>
      </c>
      <c r="E22" s="8">
        <f>D22*D57</f>
        <v>14</v>
      </c>
      <c r="G22" s="1"/>
      <c r="H22" s="8">
        <f>G22*G57</f>
        <v>0</v>
      </c>
      <c r="I22" s="9"/>
      <c r="J22" s="7">
        <v>1</v>
      </c>
      <c r="K22" s="8">
        <f>J22*J57</f>
        <v>23.333333333333332</v>
      </c>
      <c r="L22" s="9"/>
      <c r="M22" s="7"/>
      <c r="N22" s="8">
        <f>M22*M57</f>
        <v>0</v>
      </c>
      <c r="O22" s="6">
        <v>292.9360812573705</v>
      </c>
    </row>
    <row r="23" spans="1:15" ht="14.25">
      <c r="A23" s="5" t="s">
        <v>78</v>
      </c>
      <c r="B23" s="6">
        <f t="shared" si="0"/>
        <v>-14.767778048531252</v>
      </c>
      <c r="C23" s="9"/>
      <c r="D23" s="7"/>
      <c r="E23" s="8">
        <f>D23*D57</f>
        <v>0</v>
      </c>
      <c r="G23" s="1">
        <v>1</v>
      </c>
      <c r="H23" s="8">
        <f>G23*G57</f>
        <v>12.173913043478262</v>
      </c>
      <c r="I23" s="9"/>
      <c r="J23" s="7"/>
      <c r="K23" s="8">
        <f>J23*J57</f>
        <v>0</v>
      </c>
      <c r="L23" s="9"/>
      <c r="M23" s="7"/>
      <c r="N23" s="8">
        <f>M23*M57</f>
        <v>0</v>
      </c>
      <c r="O23" s="6">
        <v>-2.59386500505299</v>
      </c>
    </row>
    <row r="24" spans="1:15" ht="14.25">
      <c r="A24" s="5" t="s">
        <v>155</v>
      </c>
      <c r="B24" s="6">
        <f t="shared" si="0"/>
        <v>492.48485572098133</v>
      </c>
      <c r="C24" s="9">
        <v>-389</v>
      </c>
      <c r="D24" s="7">
        <v>1</v>
      </c>
      <c r="E24" s="8">
        <f>D24*D57</f>
        <v>14</v>
      </c>
      <c r="F24">
        <v>222</v>
      </c>
      <c r="G24" s="1">
        <v>1</v>
      </c>
      <c r="H24" s="8">
        <f>G24*G57</f>
        <v>12.173913043478262</v>
      </c>
      <c r="I24" s="9"/>
      <c r="J24" s="7"/>
      <c r="K24" s="8">
        <f>J24*J57</f>
        <v>0</v>
      </c>
      <c r="L24" s="9">
        <v>180</v>
      </c>
      <c r="M24" s="7"/>
      <c r="N24" s="8">
        <f>M24*M57</f>
        <v>0</v>
      </c>
      <c r="O24" s="6">
        <v>505.6587687644596</v>
      </c>
    </row>
    <row r="25" spans="1:15" ht="14.25">
      <c r="A25" s="5" t="s">
        <v>194</v>
      </c>
      <c r="B25" s="6">
        <f t="shared" si="0"/>
        <v>11.19939925571505</v>
      </c>
      <c r="C25" s="9"/>
      <c r="D25" s="7"/>
      <c r="E25" s="8">
        <f>D25*D57</f>
        <v>0</v>
      </c>
      <c r="G25" s="1"/>
      <c r="H25" s="8">
        <f>G25*G57</f>
        <v>0</v>
      </c>
      <c r="I25" s="9"/>
      <c r="J25" s="7"/>
      <c r="K25" s="8">
        <f>J25*J57</f>
        <v>0</v>
      </c>
      <c r="L25" s="9"/>
      <c r="M25" s="7"/>
      <c r="N25" s="8">
        <f>M25*M57</f>
        <v>0</v>
      </c>
      <c r="O25" s="6">
        <v>11.19939925571505</v>
      </c>
    </row>
    <row r="26" spans="1:15" ht="14.25">
      <c r="A26" s="5" t="s">
        <v>103</v>
      </c>
      <c r="B26" s="6">
        <f t="shared" si="0"/>
        <v>40.003409090909095</v>
      </c>
      <c r="C26" s="9"/>
      <c r="D26" s="7"/>
      <c r="E26" s="8">
        <f>D26*D57</f>
        <v>0</v>
      </c>
      <c r="G26" s="1"/>
      <c r="H26" s="8">
        <f>G26*G57</f>
        <v>0</v>
      </c>
      <c r="I26" s="9"/>
      <c r="J26" s="7"/>
      <c r="K26" s="8">
        <f>J26*J57</f>
        <v>0</v>
      </c>
      <c r="L26" s="9"/>
      <c r="M26" s="7"/>
      <c r="N26" s="8">
        <f>M26*M57</f>
        <v>0</v>
      </c>
      <c r="O26" s="6">
        <v>40.003409090909095</v>
      </c>
    </row>
    <row r="27" spans="1:15" ht="14.25">
      <c r="A27" s="5" t="s">
        <v>104</v>
      </c>
      <c r="B27" s="6">
        <f t="shared" si="0"/>
        <v>-239.22123970601717</v>
      </c>
      <c r="C27" s="9">
        <v>-153</v>
      </c>
      <c r="D27" s="7">
        <v>1</v>
      </c>
      <c r="E27" s="8">
        <f>D27*D57</f>
        <v>14</v>
      </c>
      <c r="F27">
        <v>-65</v>
      </c>
      <c r="G27" s="1">
        <v>1</v>
      </c>
      <c r="H27" s="8">
        <f>G27*G57</f>
        <v>12.173913043478262</v>
      </c>
      <c r="I27" s="9"/>
      <c r="J27" s="7"/>
      <c r="K27" s="8">
        <f>J27*J57</f>
        <v>0</v>
      </c>
      <c r="L27" s="9">
        <v>-30</v>
      </c>
      <c r="M27" s="7"/>
      <c r="N27" s="8">
        <f>M27*M57</f>
        <v>0</v>
      </c>
      <c r="O27" s="6">
        <v>34.95267333746108</v>
      </c>
    </row>
    <row r="28" spans="1:15" ht="14.25">
      <c r="A28" s="5" t="s">
        <v>105</v>
      </c>
      <c r="B28" s="6">
        <f t="shared" si="0"/>
        <v>67.17730130570861</v>
      </c>
      <c r="C28" s="9"/>
      <c r="D28" s="7"/>
      <c r="E28" s="8">
        <f>D28*D57</f>
        <v>0</v>
      </c>
      <c r="G28" s="1"/>
      <c r="H28" s="8">
        <f>G28*G57</f>
        <v>0</v>
      </c>
      <c r="I28" s="9"/>
      <c r="J28" s="7"/>
      <c r="K28" s="8">
        <f>J28*J57</f>
        <v>0</v>
      </c>
      <c r="L28" s="9"/>
      <c r="M28" s="7"/>
      <c r="N28" s="8">
        <f>M28*M57</f>
        <v>0</v>
      </c>
      <c r="O28" s="6">
        <v>67.17730130570861</v>
      </c>
    </row>
    <row r="29" spans="1:15" ht="14.25">
      <c r="A29" s="5" t="s">
        <v>136</v>
      </c>
      <c r="B29" s="6">
        <f t="shared" si="0"/>
        <v>4.209925340360133</v>
      </c>
      <c r="C29" s="9"/>
      <c r="D29" s="7">
        <v>1</v>
      </c>
      <c r="E29" s="8">
        <f>D29*D57</f>
        <v>14</v>
      </c>
      <c r="G29" s="1">
        <v>1</v>
      </c>
      <c r="H29" s="8">
        <f>G29*G57</f>
        <v>12.173913043478262</v>
      </c>
      <c r="I29" s="9"/>
      <c r="J29" s="7"/>
      <c r="K29" s="8">
        <f>J29*J57</f>
        <v>0</v>
      </c>
      <c r="L29" s="9"/>
      <c r="M29" s="7"/>
      <c r="N29" s="8">
        <f>M29*M57</f>
        <v>0</v>
      </c>
      <c r="O29" s="6">
        <v>30.383838383838395</v>
      </c>
    </row>
    <row r="30" spans="1:15" ht="14.25">
      <c r="A30" s="5" t="s">
        <v>106</v>
      </c>
      <c r="B30" s="6">
        <f t="shared" si="0"/>
        <v>-9.83453858644971</v>
      </c>
      <c r="C30" s="9">
        <v>-153</v>
      </c>
      <c r="D30" s="7">
        <v>1</v>
      </c>
      <c r="E30" s="8">
        <f>D30*D57</f>
        <v>14</v>
      </c>
      <c r="F30">
        <v>235</v>
      </c>
      <c r="G30" s="1">
        <v>1</v>
      </c>
      <c r="H30" s="8">
        <f>G30*G57</f>
        <v>12.173913043478262</v>
      </c>
      <c r="I30" s="9"/>
      <c r="J30" s="7"/>
      <c r="K30" s="8">
        <f>J30*J57</f>
        <v>0</v>
      </c>
      <c r="L30" s="9">
        <v>-30</v>
      </c>
      <c r="M30" s="7"/>
      <c r="N30" s="8">
        <f>M30*M57</f>
        <v>0</v>
      </c>
      <c r="O30" s="6">
        <v>-35.660625542971445</v>
      </c>
    </row>
    <row r="31" spans="1:15" ht="14.25">
      <c r="A31" s="5" t="s">
        <v>107</v>
      </c>
      <c r="B31" s="6">
        <f t="shared" si="0"/>
        <v>103.52630869453046</v>
      </c>
      <c r="C31" s="9"/>
      <c r="D31" s="7"/>
      <c r="E31" s="8">
        <f>D31*D57</f>
        <v>0</v>
      </c>
      <c r="G31" s="1"/>
      <c r="H31" s="8">
        <f>G31*G57</f>
        <v>0</v>
      </c>
      <c r="I31" s="9"/>
      <c r="J31" s="7"/>
      <c r="K31" s="8">
        <f>J31*J57</f>
        <v>0</v>
      </c>
      <c r="L31" s="9"/>
      <c r="M31" s="7"/>
      <c r="N31" s="8">
        <f>M31*M57</f>
        <v>0</v>
      </c>
      <c r="O31" s="6">
        <v>103.52630869453046</v>
      </c>
    </row>
    <row r="32" spans="1:15" ht="14.25">
      <c r="A32" s="5" t="s">
        <v>108</v>
      </c>
      <c r="B32" s="6">
        <f t="shared" si="0"/>
        <v>-5.330734019369366</v>
      </c>
      <c r="C32" s="9"/>
      <c r="D32" s="7">
        <v>1</v>
      </c>
      <c r="E32" s="8">
        <f>D32*D57</f>
        <v>14</v>
      </c>
      <c r="G32" s="1">
        <v>1</v>
      </c>
      <c r="H32" s="8">
        <f>G32*G57</f>
        <v>12.173913043478262</v>
      </c>
      <c r="I32" s="9"/>
      <c r="J32" s="7">
        <v>1</v>
      </c>
      <c r="K32" s="8">
        <f>J32*J57</f>
        <v>23.333333333333332</v>
      </c>
      <c r="L32" s="9"/>
      <c r="M32" s="7"/>
      <c r="N32" s="8">
        <f>M32*M57</f>
        <v>0</v>
      </c>
      <c r="O32" s="6">
        <v>44.17651235744223</v>
      </c>
    </row>
    <row r="33" spans="1:15" ht="14.25">
      <c r="A33" s="5" t="s">
        <v>109</v>
      </c>
      <c r="B33" s="6">
        <f t="shared" si="0"/>
        <v>39.99578123836088</v>
      </c>
      <c r="C33" s="9"/>
      <c r="D33" s="7"/>
      <c r="E33" s="8">
        <f>D33*D57</f>
        <v>0</v>
      </c>
      <c r="G33" s="1"/>
      <c r="H33" s="8">
        <f>G33*G57</f>
        <v>0</v>
      </c>
      <c r="I33" s="9"/>
      <c r="J33" s="7"/>
      <c r="K33" s="8">
        <f>J33*J57</f>
        <v>0</v>
      </c>
      <c r="L33" s="9"/>
      <c r="M33" s="7"/>
      <c r="N33" s="8">
        <f>M33*M57</f>
        <v>0</v>
      </c>
      <c r="O33" s="6">
        <v>39.99578123836088</v>
      </c>
    </row>
    <row r="34" spans="1:16" ht="14.25">
      <c r="A34" s="5" t="s">
        <v>157</v>
      </c>
      <c r="B34" s="6">
        <f t="shared" si="0"/>
        <v>-61.8</v>
      </c>
      <c r="C34" s="9">
        <v>-40</v>
      </c>
      <c r="D34" s="7"/>
      <c r="E34" s="8">
        <f>D34*D57</f>
        <v>0</v>
      </c>
      <c r="G34" s="1"/>
      <c r="H34" s="8">
        <f>G34*G57</f>
        <v>0</v>
      </c>
      <c r="I34" s="9"/>
      <c r="J34" s="7"/>
      <c r="K34" s="8">
        <f>J34*J57</f>
        <v>0</v>
      </c>
      <c r="L34" s="9"/>
      <c r="M34" s="7"/>
      <c r="N34" s="8">
        <f>M34*M57</f>
        <v>0</v>
      </c>
      <c r="O34" s="6">
        <v>-21.8</v>
      </c>
      <c r="P34"/>
    </row>
    <row r="35" spans="1:15" ht="14.25">
      <c r="A35" s="5" t="s">
        <v>195</v>
      </c>
      <c r="B35" s="6">
        <f t="shared" si="0"/>
        <v>43.88740028862388</v>
      </c>
      <c r="C35" s="9"/>
      <c r="D35" s="7">
        <v>1</v>
      </c>
      <c r="E35" s="8">
        <f>D35*D57</f>
        <v>14</v>
      </c>
      <c r="G35" s="1"/>
      <c r="H35" s="8">
        <f>G35*G57</f>
        <v>0</v>
      </c>
      <c r="I35" s="9"/>
      <c r="J35" s="7">
        <v>1</v>
      </c>
      <c r="K35" s="8">
        <f>J35*J57</f>
        <v>23.333333333333332</v>
      </c>
      <c r="L35" s="9"/>
      <c r="M35" s="7"/>
      <c r="N35" s="8">
        <f>M35*M57</f>
        <v>0</v>
      </c>
      <c r="O35" s="6">
        <v>81.22073362195721</v>
      </c>
    </row>
    <row r="36" spans="1:15" ht="14.25">
      <c r="A36" s="5" t="s">
        <v>111</v>
      </c>
      <c r="B36" s="6">
        <f aca="true" t="shared" si="1" ref="B36:B55">C36-E36+F36-H36+I36-K36+L36-N36+O36</f>
        <v>45.18857613235812</v>
      </c>
      <c r="C36" s="9"/>
      <c r="D36" s="7"/>
      <c r="E36" s="8">
        <f>D36*D57</f>
        <v>0</v>
      </c>
      <c r="G36" s="1">
        <v>1</v>
      </c>
      <c r="H36" s="8">
        <f>G36*G57</f>
        <v>12.173913043478262</v>
      </c>
      <c r="I36" s="9"/>
      <c r="J36" s="7"/>
      <c r="K36" s="8">
        <f>J36*J57</f>
        <v>0</v>
      </c>
      <c r="L36" s="9"/>
      <c r="M36" s="7"/>
      <c r="N36" s="8">
        <f>M36*M57</f>
        <v>0</v>
      </c>
      <c r="O36" s="6">
        <v>57.36248917583639</v>
      </c>
    </row>
    <row r="37" spans="1:15" ht="14.25">
      <c r="A37" s="5" t="s">
        <v>159</v>
      </c>
      <c r="B37" s="6">
        <f t="shared" si="1"/>
        <v>60.32651953646032</v>
      </c>
      <c r="C37" s="9">
        <v>100</v>
      </c>
      <c r="D37" s="7">
        <v>1</v>
      </c>
      <c r="E37" s="8">
        <f>D37*D57</f>
        <v>14</v>
      </c>
      <c r="G37" s="1">
        <v>1</v>
      </c>
      <c r="H37" s="8">
        <f>G37*G57</f>
        <v>12.173913043478262</v>
      </c>
      <c r="I37" s="9"/>
      <c r="J37" s="7">
        <v>1</v>
      </c>
      <c r="K37" s="8">
        <f>J37*J57</f>
        <v>23.333333333333332</v>
      </c>
      <c r="L37" s="9"/>
      <c r="M37" s="7"/>
      <c r="N37" s="8">
        <f>M37*M57</f>
        <v>0</v>
      </c>
      <c r="O37" s="6">
        <v>9.833765913271911</v>
      </c>
    </row>
    <row r="38" spans="1:15" ht="14.25">
      <c r="A38" s="5" t="s">
        <v>160</v>
      </c>
      <c r="B38" s="6">
        <f t="shared" si="1"/>
        <v>67.33333333333333</v>
      </c>
      <c r="C38" s="9"/>
      <c r="D38" s="7"/>
      <c r="E38" s="8">
        <f>D38*D57</f>
        <v>0</v>
      </c>
      <c r="G38" s="1"/>
      <c r="H38" s="8">
        <f>G38*G57</f>
        <v>0</v>
      </c>
      <c r="I38" s="9"/>
      <c r="J38" s="7"/>
      <c r="K38" s="8">
        <f>J38*J57</f>
        <v>0</v>
      </c>
      <c r="L38" s="9"/>
      <c r="M38" s="7"/>
      <c r="N38" s="8">
        <f>M38*M57</f>
        <v>0</v>
      </c>
      <c r="O38" s="6">
        <v>67.33333333333333</v>
      </c>
    </row>
    <row r="39" spans="1:15" ht="14.25">
      <c r="A39" s="5" t="s">
        <v>112</v>
      </c>
      <c r="B39" s="6">
        <f t="shared" si="1"/>
        <v>99.99840588666181</v>
      </c>
      <c r="C39" s="9"/>
      <c r="D39" s="7"/>
      <c r="E39" s="8">
        <f>D39*D57</f>
        <v>0</v>
      </c>
      <c r="G39" s="1"/>
      <c r="H39" s="8">
        <f>G39*G57</f>
        <v>0</v>
      </c>
      <c r="I39" s="9"/>
      <c r="J39" s="7"/>
      <c r="K39" s="8">
        <f>J39*J57</f>
        <v>0</v>
      </c>
      <c r="L39" s="9"/>
      <c r="M39" s="7"/>
      <c r="N39" s="8">
        <f>M39*M57</f>
        <v>0</v>
      </c>
      <c r="O39" s="6">
        <v>99.99840588666181</v>
      </c>
    </row>
    <row r="40" spans="1:15" ht="14.25">
      <c r="A40" s="5" t="s">
        <v>161</v>
      </c>
      <c r="B40" s="6">
        <f t="shared" si="1"/>
        <v>70.02419495234403</v>
      </c>
      <c r="C40" s="9"/>
      <c r="D40" s="7"/>
      <c r="E40" s="8">
        <f>D40*D57</f>
        <v>0</v>
      </c>
      <c r="G40" s="1"/>
      <c r="H40" s="8">
        <f>G40*G57</f>
        <v>0</v>
      </c>
      <c r="I40" s="7"/>
      <c r="J40" s="7"/>
      <c r="K40" s="8">
        <f>J40*J57</f>
        <v>0</v>
      </c>
      <c r="L40" s="7"/>
      <c r="M40" s="7"/>
      <c r="N40" s="8">
        <f>M40*M57</f>
        <v>0</v>
      </c>
      <c r="O40" s="6">
        <v>70.02419495234403</v>
      </c>
    </row>
    <row r="41" spans="1:15" ht="14.25">
      <c r="A41" s="5" t="s">
        <v>113</v>
      </c>
      <c r="B41" s="6">
        <f t="shared" si="1"/>
        <v>188.30577755049964</v>
      </c>
      <c r="C41" s="9">
        <v>-153</v>
      </c>
      <c r="D41" s="7">
        <v>1</v>
      </c>
      <c r="E41" s="8">
        <f>D41*D57</f>
        <v>14</v>
      </c>
      <c r="F41">
        <v>270</v>
      </c>
      <c r="G41" s="1">
        <v>1</v>
      </c>
      <c r="H41" s="8">
        <f>G41*G57</f>
        <v>12.173913043478262</v>
      </c>
      <c r="I41" s="7"/>
      <c r="J41" s="7">
        <v>1</v>
      </c>
      <c r="K41" s="8">
        <f>J41*J57</f>
        <v>23.333333333333332</v>
      </c>
      <c r="L41" s="7">
        <v>-30</v>
      </c>
      <c r="M41" s="7"/>
      <c r="N41" s="8">
        <f>M41*M57</f>
        <v>0</v>
      </c>
      <c r="O41" s="6">
        <v>150.81302392731124</v>
      </c>
    </row>
    <row r="42" spans="1:15" ht="14.25">
      <c r="A42" s="5" t="s">
        <v>162</v>
      </c>
      <c r="B42" s="6">
        <f t="shared" si="1"/>
        <v>-29.248293747987844</v>
      </c>
      <c r="C42" s="9">
        <v>-120</v>
      </c>
      <c r="D42" s="7">
        <v>1</v>
      </c>
      <c r="E42" s="8">
        <f>D42*D57</f>
        <v>14</v>
      </c>
      <c r="F42">
        <v>300</v>
      </c>
      <c r="G42" s="1">
        <v>1</v>
      </c>
      <c r="H42" s="8">
        <f>G42*G57</f>
        <v>12.173913043478262</v>
      </c>
      <c r="I42" s="7"/>
      <c r="J42" s="7">
        <v>1</v>
      </c>
      <c r="K42" s="8">
        <f>J42*J57</f>
        <v>23.333333333333332</v>
      </c>
      <c r="L42" s="7"/>
      <c r="M42" s="7"/>
      <c r="N42" s="8">
        <f>M42*M57</f>
        <v>0</v>
      </c>
      <c r="O42" s="6">
        <v>-159.74104737117625</v>
      </c>
    </row>
    <row r="43" spans="1:15" ht="14.25">
      <c r="A43" s="5" t="s">
        <v>114</v>
      </c>
      <c r="B43" s="6">
        <f t="shared" si="1"/>
        <v>94.64115198046048</v>
      </c>
      <c r="C43" s="9"/>
      <c r="D43" s="7"/>
      <c r="E43" s="8">
        <f>D43*D57</f>
        <v>0</v>
      </c>
      <c r="F43">
        <v>35</v>
      </c>
      <c r="G43" s="1">
        <v>1</v>
      </c>
      <c r="H43" s="8">
        <f>G43*G57</f>
        <v>12.173913043478262</v>
      </c>
      <c r="I43" s="7"/>
      <c r="J43" s="7">
        <v>1</v>
      </c>
      <c r="K43" s="8">
        <f>J43*J57</f>
        <v>23.333333333333332</v>
      </c>
      <c r="L43" s="7">
        <v>110</v>
      </c>
      <c r="M43" s="7"/>
      <c r="N43" s="8">
        <f>M43*M57</f>
        <v>0</v>
      </c>
      <c r="O43" s="6">
        <v>-14.851601642727921</v>
      </c>
    </row>
    <row r="44" spans="1:15" ht="14.25">
      <c r="A44" s="5" t="s">
        <v>115</v>
      </c>
      <c r="B44" s="6">
        <f t="shared" si="1"/>
        <v>-123.92212143491709</v>
      </c>
      <c r="C44" s="9">
        <v>177</v>
      </c>
      <c r="D44" s="7">
        <v>1</v>
      </c>
      <c r="E44" s="8">
        <f>D44*D57</f>
        <v>14</v>
      </c>
      <c r="F44">
        <v>-65</v>
      </c>
      <c r="G44" s="1">
        <v>1</v>
      </c>
      <c r="H44" s="8">
        <f>G44*G57</f>
        <v>12.173913043478262</v>
      </c>
      <c r="I44" s="7"/>
      <c r="J44" s="7"/>
      <c r="K44" s="8">
        <f>J44*J57</f>
        <v>0</v>
      </c>
      <c r="L44" s="7">
        <v>-30</v>
      </c>
      <c r="M44" s="7"/>
      <c r="N44" s="8">
        <f>M44*M57</f>
        <v>0</v>
      </c>
      <c r="O44" s="6">
        <v>-179.74820839143882</v>
      </c>
    </row>
    <row r="45" spans="1:15" ht="14.25">
      <c r="A45" s="5" t="s">
        <v>82</v>
      </c>
      <c r="B45" s="6">
        <f t="shared" si="1"/>
        <v>294.85782546443073</v>
      </c>
      <c r="C45" s="9">
        <v>-66</v>
      </c>
      <c r="D45" s="7"/>
      <c r="E45" s="8">
        <f>D45*D57</f>
        <v>0</v>
      </c>
      <c r="F45">
        <v>398</v>
      </c>
      <c r="G45" s="1">
        <v>1</v>
      </c>
      <c r="H45" s="8">
        <f>G45*G57</f>
        <v>12.173913043478262</v>
      </c>
      <c r="I45" s="7"/>
      <c r="J45" s="7">
        <v>1</v>
      </c>
      <c r="K45" s="8">
        <f>J45*J57</f>
        <v>23.333333333333332</v>
      </c>
      <c r="L45" s="7">
        <v>-30</v>
      </c>
      <c r="M45" s="7"/>
      <c r="N45" s="8">
        <f>M45*M57</f>
        <v>0</v>
      </c>
      <c r="O45" s="6">
        <v>28.365071841242298</v>
      </c>
    </row>
    <row r="46" spans="1:15" ht="14.25">
      <c r="A46" s="5" t="s">
        <v>163</v>
      </c>
      <c r="B46" s="6">
        <f t="shared" si="1"/>
        <v>-231.3776131174343</v>
      </c>
      <c r="C46" s="9">
        <v>27</v>
      </c>
      <c r="D46" s="7">
        <v>1</v>
      </c>
      <c r="E46" s="8">
        <f>D46*D57</f>
        <v>14</v>
      </c>
      <c r="F46">
        <v>-30</v>
      </c>
      <c r="G46" s="1">
        <v>1</v>
      </c>
      <c r="H46" s="8">
        <f>G46*G57</f>
        <v>12.173913043478262</v>
      </c>
      <c r="I46" s="7"/>
      <c r="J46" s="7"/>
      <c r="K46" s="8">
        <f>J46*J57</f>
        <v>0</v>
      </c>
      <c r="L46" s="7">
        <v>-30</v>
      </c>
      <c r="M46" s="7"/>
      <c r="N46" s="8">
        <f>M46*M57</f>
        <v>0</v>
      </c>
      <c r="O46" s="6">
        <v>-172.203700073956</v>
      </c>
    </row>
    <row r="47" spans="1:15" ht="14.25">
      <c r="A47" s="5" t="s">
        <v>137</v>
      </c>
      <c r="B47" s="6">
        <f t="shared" si="1"/>
        <v>28.608555605863433</v>
      </c>
      <c r="C47" s="9"/>
      <c r="D47" s="7">
        <v>1</v>
      </c>
      <c r="E47" s="8">
        <f>D47*D57</f>
        <v>14</v>
      </c>
      <c r="G47" s="1">
        <v>1</v>
      </c>
      <c r="H47" s="8">
        <f>G47*G57</f>
        <v>12.173913043478262</v>
      </c>
      <c r="I47" s="7"/>
      <c r="J47" s="7"/>
      <c r="K47" s="8">
        <f>J47*J57</f>
        <v>0</v>
      </c>
      <c r="L47" s="7"/>
      <c r="M47" s="7"/>
      <c r="N47" s="8">
        <f>M47*M57</f>
        <v>0</v>
      </c>
      <c r="O47" s="6">
        <v>54.782468649341695</v>
      </c>
    </row>
    <row r="48" spans="1:19" ht="14.25">
      <c r="A48" s="5" t="s">
        <v>164</v>
      </c>
      <c r="B48" s="6">
        <f t="shared" si="1"/>
        <v>25.396968793467046</v>
      </c>
      <c r="C48" s="9"/>
      <c r="D48" s="7"/>
      <c r="E48" s="8">
        <f>D48*D57</f>
        <v>0</v>
      </c>
      <c r="G48" s="1"/>
      <c r="H48" s="8">
        <f>G48*G57</f>
        <v>0</v>
      </c>
      <c r="I48" s="7"/>
      <c r="J48" s="7"/>
      <c r="K48" s="8">
        <f>J48*J57</f>
        <v>0</v>
      </c>
      <c r="L48" s="7"/>
      <c r="M48" s="7"/>
      <c r="N48" s="8">
        <f>M48*M57</f>
        <v>0</v>
      </c>
      <c r="O48" s="6">
        <v>25.396968793467046</v>
      </c>
      <c r="P48" s="7"/>
      <c r="Q48" s="8"/>
      <c r="R48" s="6"/>
      <c r="S48" s="1"/>
    </row>
    <row r="49" spans="1:15" ht="14.25">
      <c r="A49" s="5" t="s">
        <v>165</v>
      </c>
      <c r="B49" s="6">
        <f t="shared" si="1"/>
        <v>-38.05985995247554</v>
      </c>
      <c r="C49" s="9"/>
      <c r="D49" s="7"/>
      <c r="E49" s="8">
        <f>D49*D57</f>
        <v>0</v>
      </c>
      <c r="G49" s="1"/>
      <c r="H49" s="8">
        <f>G49*G57</f>
        <v>0</v>
      </c>
      <c r="I49" s="7"/>
      <c r="J49" s="7"/>
      <c r="K49" s="8">
        <f>J49*J57</f>
        <v>0</v>
      </c>
      <c r="L49" s="7"/>
      <c r="M49" s="7"/>
      <c r="N49" s="8">
        <f>M49*M57</f>
        <v>0</v>
      </c>
      <c r="O49" s="6">
        <v>-38.05985995247554</v>
      </c>
    </row>
    <row r="50" spans="1:15" ht="14.25">
      <c r="A50" s="5" t="s">
        <v>166</v>
      </c>
      <c r="B50" s="6">
        <f t="shared" si="1"/>
        <v>38.71014435545385</v>
      </c>
      <c r="C50" s="9"/>
      <c r="D50" s="7"/>
      <c r="E50" s="8">
        <f>D50*D57</f>
        <v>0</v>
      </c>
      <c r="G50" s="1"/>
      <c r="H50" s="8">
        <f>G50*G57</f>
        <v>0</v>
      </c>
      <c r="I50" s="7"/>
      <c r="J50" s="7"/>
      <c r="K50" s="8">
        <f>J50*J57</f>
        <v>0</v>
      </c>
      <c r="L50" s="7"/>
      <c r="M50" s="7"/>
      <c r="N50" s="8">
        <f>M50*M57</f>
        <v>0</v>
      </c>
      <c r="O50" s="6">
        <v>38.71014435545385</v>
      </c>
    </row>
    <row r="51" spans="1:15" ht="14.25">
      <c r="A51" s="5" t="s">
        <v>167</v>
      </c>
      <c r="B51" s="6">
        <f t="shared" si="1"/>
        <v>39.99841269841269</v>
      </c>
      <c r="C51" s="9"/>
      <c r="D51" s="7"/>
      <c r="E51" s="8">
        <f>D51*D57</f>
        <v>0</v>
      </c>
      <c r="G51" s="1"/>
      <c r="H51" s="8">
        <f>G51*G57</f>
        <v>0</v>
      </c>
      <c r="I51" s="7"/>
      <c r="J51" s="7"/>
      <c r="K51" s="8">
        <f>J51*J57</f>
        <v>0</v>
      </c>
      <c r="L51" s="7"/>
      <c r="M51" s="7"/>
      <c r="N51" s="8">
        <f>M51*M57</f>
        <v>0</v>
      </c>
      <c r="O51" s="6">
        <v>39.99841269841269</v>
      </c>
    </row>
    <row r="52" spans="1:15" ht="14.25">
      <c r="A52" s="5" t="s">
        <v>88</v>
      </c>
      <c r="B52" s="6">
        <f t="shared" si="1"/>
        <v>9.99744327485381</v>
      </c>
      <c r="C52" s="9"/>
      <c r="D52" s="7"/>
      <c r="E52" s="8">
        <f>D52*D57</f>
        <v>0</v>
      </c>
      <c r="G52" s="1"/>
      <c r="H52" s="8">
        <f>G52*G57</f>
        <v>0</v>
      </c>
      <c r="I52" s="7"/>
      <c r="J52" s="7"/>
      <c r="K52" s="8">
        <f>J52*J57</f>
        <v>0</v>
      </c>
      <c r="L52" s="7"/>
      <c r="M52" s="7"/>
      <c r="N52" s="8">
        <f>M52*M57</f>
        <v>0</v>
      </c>
      <c r="O52" s="6">
        <v>9.99744327485381</v>
      </c>
    </row>
    <row r="53" spans="1:15" ht="14.25">
      <c r="A53" s="5" t="s">
        <v>168</v>
      </c>
      <c r="B53" s="6">
        <f t="shared" si="1"/>
        <v>20.00495252359975</v>
      </c>
      <c r="C53" s="9"/>
      <c r="D53" s="7"/>
      <c r="E53" s="8">
        <f>D53*D57</f>
        <v>0</v>
      </c>
      <c r="G53" s="1"/>
      <c r="H53" s="8">
        <f>G53*G57</f>
        <v>0</v>
      </c>
      <c r="I53" s="7"/>
      <c r="J53" s="7"/>
      <c r="K53" s="8">
        <f>J53*J57</f>
        <v>0</v>
      </c>
      <c r="L53" s="7"/>
      <c r="M53" s="7"/>
      <c r="N53" s="8">
        <f>M53*M57</f>
        <v>0</v>
      </c>
      <c r="O53" s="6">
        <v>20.00495252359975</v>
      </c>
    </row>
    <row r="54" spans="1:15" ht="14.25">
      <c r="A54" s="5" t="s">
        <v>169</v>
      </c>
      <c r="B54" s="6">
        <f t="shared" si="1"/>
        <v>0</v>
      </c>
      <c r="C54" s="9"/>
      <c r="D54" s="7"/>
      <c r="E54" s="8">
        <f>D54*D57</f>
        <v>0</v>
      </c>
      <c r="G54" s="1"/>
      <c r="H54" s="8">
        <f>G54*G57</f>
        <v>0</v>
      </c>
      <c r="I54" s="9"/>
      <c r="J54" s="7"/>
      <c r="K54" s="8">
        <f>J54*J57</f>
        <v>0</v>
      </c>
      <c r="L54" s="9"/>
      <c r="M54" s="7"/>
      <c r="N54" s="8">
        <f>M54*M57</f>
        <v>0</v>
      </c>
      <c r="O54" s="6">
        <v>0</v>
      </c>
    </row>
    <row r="55" spans="1:15" ht="14.25">
      <c r="A55" s="5" t="s">
        <v>170</v>
      </c>
      <c r="B55" s="6">
        <f t="shared" si="1"/>
        <v>30.001195505486116</v>
      </c>
      <c r="C55" s="9"/>
      <c r="D55" s="7"/>
      <c r="E55" s="8">
        <f>D55*D57</f>
        <v>0</v>
      </c>
      <c r="G55" s="1"/>
      <c r="H55" s="8">
        <f>G55*G57</f>
        <v>0</v>
      </c>
      <c r="I55" s="7"/>
      <c r="J55" s="7"/>
      <c r="K55" s="8">
        <f>J55*J57</f>
        <v>0</v>
      </c>
      <c r="L55" s="7"/>
      <c r="M55" s="7"/>
      <c r="N55" s="8">
        <f>M55*M57</f>
        <v>0</v>
      </c>
      <c r="O55" s="6">
        <v>30.001195505486116</v>
      </c>
    </row>
    <row r="56" spans="1:16" ht="18.75">
      <c r="A56" s="10" t="s">
        <v>171</v>
      </c>
      <c r="B56" s="16">
        <f>SUM(B5:B55)</f>
        <v>1348.5973431371806</v>
      </c>
      <c r="C56" s="9"/>
      <c r="D56" s="1">
        <f>SUM(D3:D55)</f>
        <v>20</v>
      </c>
      <c r="E56" s="8">
        <f>SUM(E59:E61)</f>
        <v>280</v>
      </c>
      <c r="F56" s="1"/>
      <c r="G56" s="1">
        <f>SUM(G3:G55)</f>
        <v>23</v>
      </c>
      <c r="H56" s="8">
        <f>SUM(H59:H61)</f>
        <v>280</v>
      </c>
      <c r="I56" s="1"/>
      <c r="J56" s="1">
        <f>SUM(J3:J55)</f>
        <v>12</v>
      </c>
      <c r="K56" s="8">
        <f>SUM(K59:K61)</f>
        <v>280</v>
      </c>
      <c r="L56" s="1"/>
      <c r="M56" s="1">
        <f>SUM(M3:M55)</f>
        <v>0</v>
      </c>
      <c r="N56" s="8">
        <f>SUM(N59:N61)</f>
        <v>10</v>
      </c>
      <c r="O56" s="14">
        <f>SUM(O5:O55)</f>
        <v>1490.249517050224</v>
      </c>
      <c r="P56" s="14">
        <v>840</v>
      </c>
    </row>
    <row r="57" spans="1:14" ht="14.25">
      <c r="A57" s="1" t="s">
        <v>172</v>
      </c>
      <c r="C57" s="1"/>
      <c r="D57" s="15">
        <f>IF(D56=0,0,E56/D56)</f>
        <v>14</v>
      </c>
      <c r="E57" s="11"/>
      <c r="F57" s="1"/>
      <c r="G57" s="15">
        <f>IF(G56=0,0,H56/G56)</f>
        <v>12.173913043478262</v>
      </c>
      <c r="H57" s="11"/>
      <c r="I57" s="1"/>
      <c r="J57" s="15">
        <f>IF(J56=0,0,K56/J56)</f>
        <v>23.333333333333332</v>
      </c>
      <c r="K57" s="11"/>
      <c r="L57" s="1"/>
      <c r="M57" s="15">
        <f>IF(M56=0,0,N56/M56)</f>
        <v>0</v>
      </c>
      <c r="N57" s="11"/>
    </row>
    <row r="58" spans="3:16" ht="14.25" customHeight="1" thickBot="1">
      <c r="C58" s="1">
        <f>SUM(C3:C55)</f>
        <v>-700</v>
      </c>
      <c r="D58" s="1"/>
      <c r="E58" s="11"/>
      <c r="F58" s="1">
        <f>SUM(F3:F55)</f>
        <v>1350</v>
      </c>
      <c r="G58" s="1"/>
      <c r="H58" s="11"/>
      <c r="I58" s="1">
        <f>SUM(I3:I55)</f>
        <v>0</v>
      </c>
      <c r="J58" s="1"/>
      <c r="K58" s="11"/>
      <c r="L58" s="1">
        <f>SUM(L5:L55)</f>
        <v>110</v>
      </c>
      <c r="M58" s="1"/>
      <c r="N58" s="11"/>
      <c r="P58" s="29"/>
    </row>
    <row r="59" spans="3:16" ht="14.25">
      <c r="C59" s="30" t="s">
        <v>196</v>
      </c>
      <c r="D59" s="31"/>
      <c r="E59" s="12">
        <v>270</v>
      </c>
      <c r="F59" s="30" t="s">
        <v>119</v>
      </c>
      <c r="G59" s="31"/>
      <c r="H59" s="12">
        <v>270</v>
      </c>
      <c r="I59" s="30" t="s">
        <v>119</v>
      </c>
      <c r="J59" s="31"/>
      <c r="K59" s="12">
        <v>270</v>
      </c>
      <c r="L59" s="30" t="s">
        <v>119</v>
      </c>
      <c r="M59" s="31"/>
      <c r="N59" s="12">
        <v>0</v>
      </c>
      <c r="P59" s="29"/>
    </row>
    <row r="60" spans="3:16" ht="14.25">
      <c r="C60" s="32" t="s">
        <v>90</v>
      </c>
      <c r="D60" s="33"/>
      <c r="E60" s="8"/>
      <c r="F60" s="32" t="s">
        <v>90</v>
      </c>
      <c r="G60" s="33"/>
      <c r="H60" s="8"/>
      <c r="I60" s="32" t="s">
        <v>90</v>
      </c>
      <c r="J60" s="33"/>
      <c r="K60" s="8"/>
      <c r="L60" s="32" t="s">
        <v>90</v>
      </c>
      <c r="M60" s="33"/>
      <c r="N60" s="8"/>
      <c r="P60" s="29"/>
    </row>
    <row r="61" spans="3:16" ht="15" thickBot="1">
      <c r="C61" s="34" t="s">
        <v>120</v>
      </c>
      <c r="D61" s="35"/>
      <c r="E61" s="13">
        <v>10</v>
      </c>
      <c r="F61" s="34" t="s">
        <v>120</v>
      </c>
      <c r="G61" s="35"/>
      <c r="H61" s="13">
        <v>10</v>
      </c>
      <c r="I61" s="34" t="s">
        <v>120</v>
      </c>
      <c r="J61" s="35"/>
      <c r="K61" s="13">
        <v>10</v>
      </c>
      <c r="L61" s="34" t="s">
        <v>120</v>
      </c>
      <c r="M61" s="35"/>
      <c r="N61" s="13">
        <v>10</v>
      </c>
      <c r="P61" s="29"/>
    </row>
    <row r="62" spans="2:16" ht="14.25" customHeight="1" thickBot="1">
      <c r="B62" s="18"/>
      <c r="C62" s="1"/>
      <c r="D62" s="1"/>
      <c r="E62" s="11"/>
      <c r="F62" s="1"/>
      <c r="G62" s="1"/>
      <c r="H62" s="11"/>
      <c r="I62" s="1"/>
      <c r="J62" s="1"/>
      <c r="K62" s="11"/>
      <c r="L62" s="1"/>
      <c r="M62" s="1"/>
      <c r="N62" s="11"/>
      <c r="P62" s="29"/>
    </row>
    <row r="63" spans="3:16" ht="14.25">
      <c r="C63" s="36" t="s">
        <v>201</v>
      </c>
      <c r="D63" s="37"/>
      <c r="E63" s="38"/>
      <c r="F63" s="36" t="s">
        <v>202</v>
      </c>
      <c r="G63" s="37"/>
      <c r="H63" s="38"/>
      <c r="I63" s="36" t="s">
        <v>203</v>
      </c>
      <c r="J63" s="37"/>
      <c r="K63" s="38"/>
      <c r="L63" s="36" t="s">
        <v>204</v>
      </c>
      <c r="M63" s="37"/>
      <c r="N63" s="38"/>
      <c r="P63" s="29"/>
    </row>
    <row r="64" spans="3:16" ht="14.25">
      <c r="C64" s="39"/>
      <c r="D64" s="40"/>
      <c r="E64" s="41"/>
      <c r="F64" s="39"/>
      <c r="G64" s="40"/>
      <c r="H64" s="41"/>
      <c r="I64" s="39"/>
      <c r="J64" s="40"/>
      <c r="K64" s="41"/>
      <c r="L64" s="39"/>
      <c r="M64" s="40"/>
      <c r="N64" s="41"/>
      <c r="P64" s="29"/>
    </row>
    <row r="65" spans="3:16" ht="14.25">
      <c r="C65" s="39"/>
      <c r="D65" s="40"/>
      <c r="E65" s="41"/>
      <c r="F65" s="39"/>
      <c r="G65" s="40"/>
      <c r="H65" s="41"/>
      <c r="I65" s="39"/>
      <c r="J65" s="40"/>
      <c r="K65" s="41"/>
      <c r="L65" s="39"/>
      <c r="M65" s="40"/>
      <c r="N65" s="41"/>
      <c r="P65" s="29"/>
    </row>
    <row r="66" spans="3:16" ht="14.25">
      <c r="C66" s="39"/>
      <c r="D66" s="40"/>
      <c r="E66" s="41"/>
      <c r="F66" s="39"/>
      <c r="G66" s="40"/>
      <c r="H66" s="41"/>
      <c r="I66" s="39"/>
      <c r="J66" s="40"/>
      <c r="K66" s="41"/>
      <c r="L66" s="39"/>
      <c r="M66" s="40"/>
      <c r="N66" s="41"/>
      <c r="P66" s="29"/>
    </row>
    <row r="67" spans="3:16" ht="203.25" customHeight="1">
      <c r="C67" s="39"/>
      <c r="D67" s="40"/>
      <c r="E67" s="41"/>
      <c r="F67" s="39"/>
      <c r="G67" s="40"/>
      <c r="H67" s="41"/>
      <c r="I67" s="39"/>
      <c r="J67" s="40"/>
      <c r="K67" s="41"/>
      <c r="L67" s="39"/>
      <c r="M67" s="40"/>
      <c r="N67" s="41"/>
      <c r="P67" s="29"/>
    </row>
    <row r="68" spans="3:14" ht="70.5" customHeight="1" thickBot="1">
      <c r="C68" s="42"/>
      <c r="D68" s="43"/>
      <c r="E68" s="44"/>
      <c r="F68" s="42"/>
      <c r="G68" s="43"/>
      <c r="H68" s="44"/>
      <c r="I68" s="42"/>
      <c r="J68" s="43"/>
      <c r="K68" s="44"/>
      <c r="L68" s="42"/>
      <c r="M68" s="43"/>
      <c r="N68" s="44"/>
    </row>
    <row r="69" ht="14.25">
      <c r="B69" s="18"/>
    </row>
  </sheetData>
  <mergeCells count="25">
    <mergeCell ref="C63:E68"/>
    <mergeCell ref="A1:A2"/>
    <mergeCell ref="B1:B2"/>
    <mergeCell ref="C1:E1"/>
    <mergeCell ref="C59:D59"/>
    <mergeCell ref="C60:D60"/>
    <mergeCell ref="C61:D61"/>
    <mergeCell ref="P58:P67"/>
    <mergeCell ref="I1:K1"/>
    <mergeCell ref="L1:N1"/>
    <mergeCell ref="O1:O2"/>
    <mergeCell ref="P1:P2"/>
    <mergeCell ref="I59:J59"/>
    <mergeCell ref="L59:M59"/>
    <mergeCell ref="L61:M61"/>
    <mergeCell ref="F63:H68"/>
    <mergeCell ref="I63:K68"/>
    <mergeCell ref="L63:N68"/>
    <mergeCell ref="F1:H1"/>
    <mergeCell ref="F59:G59"/>
    <mergeCell ref="F60:G60"/>
    <mergeCell ref="I60:J60"/>
    <mergeCell ref="L60:M60"/>
    <mergeCell ref="F61:G61"/>
    <mergeCell ref="I61:J6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小熔工作室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sladeh</dc:creator>
  <cp:keywords/>
  <dc:description/>
  <cp:lastModifiedBy>chen liang</cp:lastModifiedBy>
  <dcterms:created xsi:type="dcterms:W3CDTF">2005-06-28T02:54:01Z</dcterms:created>
  <dcterms:modified xsi:type="dcterms:W3CDTF">2009-04-27T13:15:41Z</dcterms:modified>
  <cp:category/>
  <cp:version/>
  <cp:contentType/>
  <cp:contentStatus/>
</cp:coreProperties>
</file>